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Z65422037 - Kontroly a 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'VZ65422037 - Kontroly a o...'!$C$73:$K$166</definedName>
    <definedName name="_xlnm.Print_Area" localSheetId="1">'VZ65422037 - Kontroly a o...'!$C$4:$J$37,'VZ65422037 - Kontroly a o...'!$C$43:$J$57,'VZ65422037 - Kontroly a o...'!$C$63:$J$166</definedName>
    <definedName name="_xlnm.Print_Titles" localSheetId="1">'VZ65422037 - Kontroly a o...'!$73:$73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J71"/>
  <c r="J70"/>
  <c r="F70"/>
  <c r="F68"/>
  <c r="E66"/>
  <c r="J51"/>
  <c r="J50"/>
  <c r="F50"/>
  <c r="F48"/>
  <c r="E46"/>
  <c r="J16"/>
  <c r="E16"/>
  <c r="F71"/>
  <c r="J15"/>
  <c r="J10"/>
  <c r="J68"/>
  <c i="1" r="L50"/>
  <c r="AM50"/>
  <c r="AM49"/>
  <c r="L49"/>
  <c r="AM47"/>
  <c r="L47"/>
  <c r="L45"/>
  <c r="L44"/>
  <c i="2" r="J150"/>
  <c r="J145"/>
  <c r="J141"/>
  <c r="J137"/>
  <c r="BK133"/>
  <c r="BK129"/>
  <c r="BK125"/>
  <c r="BK120"/>
  <c r="BK115"/>
  <c r="BK164"/>
  <c r="J108"/>
  <c r="J102"/>
  <c r="J95"/>
  <c r="BK87"/>
  <c r="J83"/>
  <c r="J77"/>
  <c r="BK159"/>
  <c r="J153"/>
  <c r="BK113"/>
  <c r="BK161"/>
  <c r="J106"/>
  <c r="BK100"/>
  <c r="J94"/>
  <c r="J90"/>
  <c r="J82"/>
  <c r="J76"/>
  <c r="J157"/>
  <c r="BK150"/>
  <c r="BK145"/>
  <c r="BK141"/>
  <c r="BK137"/>
  <c r="J131"/>
  <c r="J126"/>
  <c r="J122"/>
  <c r="BK117"/>
  <c r="J112"/>
  <c r="BK162"/>
  <c r="BK108"/>
  <c r="BK99"/>
  <c r="BK95"/>
  <c r="J91"/>
  <c r="J85"/>
  <c r="BK79"/>
  <c r="BK156"/>
  <c r="J160"/>
  <c r="J148"/>
  <c r="J143"/>
  <c r="J139"/>
  <c r="BK134"/>
  <c r="BK131"/>
  <c r="BK127"/>
  <c r="BK123"/>
  <c r="J119"/>
  <c r="J114"/>
  <c r="BK160"/>
  <c r="BK106"/>
  <c r="J100"/>
  <c r="BK93"/>
  <c r="J89"/>
  <c r="BK81"/>
  <c i="1" r="AS54"/>
  <c i="2" r="J156"/>
  <c r="J116"/>
  <c r="J163"/>
  <c r="BK107"/>
  <c r="BK101"/>
  <c r="J96"/>
  <c r="BK88"/>
  <c r="J84"/>
  <c r="BK77"/>
  <c r="BK158"/>
  <c r="BK153"/>
  <c r="BK149"/>
  <c r="J146"/>
  <c r="BK143"/>
  <c r="BK139"/>
  <c r="J134"/>
  <c r="J130"/>
  <c r="J127"/>
  <c r="J123"/>
  <c r="J120"/>
  <c r="J115"/>
  <c r="J107"/>
  <c r="BK102"/>
  <c r="J98"/>
  <c r="BK94"/>
  <c r="J88"/>
  <c r="BK83"/>
  <c r="J78"/>
  <c r="J159"/>
  <c r="J151"/>
  <c r="J147"/>
  <c r="J144"/>
  <c r="BK140"/>
  <c r="J136"/>
  <c r="BK132"/>
  <c r="BK128"/>
  <c r="BK124"/>
  <c r="BK121"/>
  <c r="J117"/>
  <c r="J162"/>
  <c r="J105"/>
  <c r="J99"/>
  <c r="J92"/>
  <c r="J86"/>
  <c r="J80"/>
  <c r="J164"/>
  <c r="J155"/>
  <c r="BK114"/>
  <c r="BK165"/>
  <c r="BK110"/>
  <c r="BK104"/>
  <c r="BK98"/>
  <c r="J93"/>
  <c r="J87"/>
  <c r="J79"/>
  <c r="J166"/>
  <c r="J154"/>
  <c r="BK151"/>
  <c r="BK147"/>
  <c r="BK142"/>
  <c r="BK138"/>
  <c r="BK135"/>
  <c r="J133"/>
  <c r="J129"/>
  <c r="J125"/>
  <c r="J121"/>
  <c r="BK116"/>
  <c r="J111"/>
  <c r="J161"/>
  <c r="BK105"/>
  <c r="J101"/>
  <c r="BK92"/>
  <c r="BK86"/>
  <c r="J81"/>
  <c r="J165"/>
  <c r="BK154"/>
  <c r="J152"/>
  <c r="J149"/>
  <c r="BK146"/>
  <c r="J142"/>
  <c r="J138"/>
  <c r="J135"/>
  <c r="BK130"/>
  <c r="BK126"/>
  <c r="BK122"/>
  <c r="J118"/>
  <c r="BK112"/>
  <c r="BK109"/>
  <c r="BK103"/>
  <c r="BK96"/>
  <c r="BK90"/>
  <c r="BK84"/>
  <c r="BK78"/>
  <c r="BK157"/>
  <c r="BK119"/>
  <c r="BK111"/>
  <c r="J109"/>
  <c r="J103"/>
  <c r="BK97"/>
  <c r="BK91"/>
  <c r="BK85"/>
  <c r="BK80"/>
  <c r="BK163"/>
  <c r="BK155"/>
  <c r="BK152"/>
  <c r="BK148"/>
  <c r="BK144"/>
  <c r="J140"/>
  <c r="BK136"/>
  <c r="J132"/>
  <c r="J128"/>
  <c r="J124"/>
  <c r="BK118"/>
  <c r="J113"/>
  <c r="BK166"/>
  <c r="J110"/>
  <c r="J104"/>
  <c r="J97"/>
  <c r="BK89"/>
  <c r="BK82"/>
  <c r="BK76"/>
  <c r="J158"/>
  <c l="1" r="P75"/>
  <c r="P74"/>
  <c i="1" r="AU55"/>
  <c i="2" r="BK75"/>
  <c r="BK74"/>
  <c r="J74"/>
  <c r="J55"/>
  <c r="R75"/>
  <c r="R74"/>
  <c r="T75"/>
  <c r="T74"/>
  <c r="BE166"/>
  <c r="BE152"/>
  <c r="BE154"/>
  <c r="BE155"/>
  <c r="BE156"/>
  <c r="BE157"/>
  <c r="BE158"/>
  <c r="BE162"/>
  <c r="BE163"/>
  <c r="BE165"/>
  <c r="J48"/>
  <c r="F51"/>
  <c r="BE76"/>
  <c r="BE77"/>
  <c r="BE78"/>
  <c r="BE79"/>
  <c r="BE80"/>
  <c r="BE81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60"/>
  <c r="BE161"/>
  <c r="BE164"/>
  <c r="BE111"/>
  <c r="BE112"/>
  <c r="BE113"/>
  <c r="BE114"/>
  <c r="BE115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3"/>
  <c r="BE159"/>
  <c i="1" r="AU54"/>
  <c i="2" r="J32"/>
  <c i="1" r="AW55"/>
  <c i="2" r="F35"/>
  <c i="1" r="BD55"/>
  <c r="BD54"/>
  <c r="W33"/>
  <c i="2" r="F33"/>
  <c i="1" r="BB55"/>
  <c r="BB54"/>
  <c r="W31"/>
  <c i="2" r="F34"/>
  <c i="1" r="BC55"/>
  <c r="BC54"/>
  <c r="W32"/>
  <c i="2" r="F32"/>
  <c i="1" r="BA55"/>
  <c r="BA54"/>
  <c r="W30"/>
  <c i="2" l="1" r="J75"/>
  <c r="J56"/>
  <c r="J28"/>
  <c i="1" r="AG55"/>
  <c r="AG54"/>
  <c r="AK26"/>
  <c i="2" r="F31"/>
  <c i="1" r="AZ55"/>
  <c r="AZ54"/>
  <c r="W29"/>
  <c r="AW54"/>
  <c r="AK30"/>
  <c r="AX54"/>
  <c i="2" r="J31"/>
  <c i="1" r="AV55"/>
  <c r="AT55"/>
  <c r="AN55"/>
  <c r="AY54"/>
  <c i="2" l="1" r="J37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<sst xmlns="http://schemas.openxmlformats.org/spreadsheetml/2006/main">
  <si>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</si>
  <si>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</si>
  <si>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</si>
  <si>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</si>
  <si>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</si>
  <si>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{c637f084-f27f-4309-90a7-ce75db2512a7}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</si>
  <si>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</si>
  <si>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</si>
  <si>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</si>
  <si>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</si>
  <si>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</si>
  <si>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</si>
  <si>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</si>
  <si>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</si>
  <si>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VZ65422037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</si>
  <si>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</si>
  <si>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</si>
  <si>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Kontroly a opravy systémů ASHS a ZPDP v obvodu OŘ Plzeň 2023 - 2025 oblast CBE</t>
  </si>
  <si>
    <t>KSO:</t>
  </si>
  <si>
    <t/>
  </si>
  <si>
    <t>CC-CZ:</t>
  </si>
  <si>
    <t>Místo:</t>
  </si>
  <si>
    <t>Oblastní ředitelství Plzeň</t>
  </si>
  <si>
    <t>Datum:</t>
  </si>
  <si>
    <t>23. 11. 2022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</si>
  <si>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</si>
  <si>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</si>
  <si>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</si>
  <si>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</si>
  <si>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</si>
  <si>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</si>
  <si>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</si>
  <si>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</si>
  <si>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</si>
  <si>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</si>
  <si>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</si>
  <si>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</si>
  <si>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</si>
  <si>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</si>
  <si>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</si>
  <si>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</si>
  <si>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</si>
  <si>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</si>
  <si>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</si>
  <si>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</si>
  <si>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</si>
  <si>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</si>
  <si>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</si>
  <si>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</si>
  <si>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</si>
  <si>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</si>
  <si>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</si>
  <si>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</si>
  <si>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</si>
  <si>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</si>
  <si>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</si>
  <si>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</si>
  <si>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</si>
  <si>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</si>
  <si>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</si>
  <si>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</si>
  <si>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</si>
  <si>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</si>
  <si>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</si>
  <si>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</si>
  <si>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</si>
  <si>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</si>
  <si>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</si>
  <si>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</si>
  <si>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</si>
  <si>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</si>
  <si>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</si>
  <si>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</si>
  <si>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</si>
  <si>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</si>
  <si>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</si>
  <si>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</si>
  <si>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</si>
  <si>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</si>
  <si>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</si>
  <si>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</si>
  <si>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</si>
  <si>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</si>
  <si>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</si>
  <si>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Kontroly a opravy ASHS a ZPDP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</si>
  <si>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</si>
  <si>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</si>
  <si>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</si>
  <si>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</si>
  <si>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</si>
  <si>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</si>
  <si>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</si>
  <si>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</si>
  <si>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</si>
  <si>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</si>
  <si>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</si>
  <si>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</si>
  <si>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</si>
  <si>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</si>
  <si>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Kontroly a opravy ASHS a ZPDP</t>
  </si>
  <si>
    <t>4</t>
  </si>
  <si>
    <t>ROZPOCET</t>
  </si>
  <si>
    <t>K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</si>
  <si>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</si>
  <si>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</si>
  <si>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kus</t>
  </si>
  <si>
    <t>512</t>
  </si>
  <si>
    <t>1814972821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</si>
  <si>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</si>
  <si>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</si>
  <si>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-1791895151</t>
  </si>
  <si>
    <t>3</t>
  </si>
  <si>
    <t>7596417015</t>
  </si>
  <si>
    <t>Demontáž ústředny EPS konvenční do 8 smyček</t>
  </si>
  <si>
    <t>-1014673360</t>
  </si>
  <si>
    <t>7596417040</t>
  </si>
  <si>
    <t>Demontáž ústředny ASHS</t>
  </si>
  <si>
    <t>1446246656</t>
  </si>
  <si>
    <t>5</t>
  </si>
  <si>
    <t>7596425010</t>
  </si>
  <si>
    <t>Montáž tabla obsluhovacího</t>
  </si>
  <si>
    <t>1682310137</t>
  </si>
  <si>
    <t>6</t>
  </si>
  <si>
    <t>7596427010</t>
  </si>
  <si>
    <t>Demontáž tabla obsluhovacího</t>
  </si>
  <si>
    <t>480805902</t>
  </si>
  <si>
    <t>7</t>
  </si>
  <si>
    <t>7596435010</t>
  </si>
  <si>
    <t>Montáž sirény poplachové</t>
  </si>
  <si>
    <t>1433840665</t>
  </si>
  <si>
    <t>8</t>
  </si>
  <si>
    <t>7596435025</t>
  </si>
  <si>
    <t>Montáž majáku na budovu</t>
  </si>
  <si>
    <t>-548473568</t>
  </si>
  <si>
    <t>9</t>
  </si>
  <si>
    <t>7596437010</t>
  </si>
  <si>
    <t>Demontáž sirény poplachové</t>
  </si>
  <si>
    <t>-2020148944</t>
  </si>
  <si>
    <t>10</t>
  </si>
  <si>
    <t>7596437025</t>
  </si>
  <si>
    <t>Demontáž majáku z budovy</t>
  </si>
  <si>
    <t>325886193</t>
  </si>
  <si>
    <t>11</t>
  </si>
  <si>
    <t>7596445005</t>
  </si>
  <si>
    <t>Montáž prvku pro EPS, ASHS (čidlo, hlásič, spínač atd.)</t>
  </si>
  <si>
    <t>1713460227</t>
  </si>
  <si>
    <t>12</t>
  </si>
  <si>
    <t>7596445030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</si>
  <si>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</si>
  <si>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109883370</t>
  </si>
  <si>
    <t>13</t>
  </si>
  <si>
    <t>7596447030</t>
  </si>
  <si>
    <t>Demontáž hlásiče tlačítkového na omítku</t>
  </si>
  <si>
    <t>56212526</t>
  </si>
  <si>
    <t>14</t>
  </si>
  <si>
    <t>7596455005</t>
  </si>
  <si>
    <t>Montáž tlačítka blokování - zrušení</t>
  </si>
  <si>
    <t>1928957726</t>
  </si>
  <si>
    <t>7596457005</t>
  </si>
  <si>
    <t>Demontáž tlačítka blokování - zrušení</t>
  </si>
  <si>
    <t>-1296787990</t>
  </si>
  <si>
    <t>16</t>
  </si>
  <si>
    <t>7596473010</t>
  </si>
  <si>
    <t>Oprava tlakové láhve ASHS - odčerpání hasiva, přetěsnění, napuštění hasiva</t>
  </si>
  <si>
    <t>litr</t>
  </si>
  <si>
    <t>-719284437</t>
  </si>
  <si>
    <t>17</t>
  </si>
  <si>
    <t>7596473020</t>
  </si>
  <si>
    <t>Tlaková zkouška lahví s plynem pro ASHS poškozujícím ozónovou sféru (Kjótský protokol)</t>
  </si>
  <si>
    <t>1874743059</t>
  </si>
  <si>
    <t>18</t>
  </si>
  <si>
    <t>7596473025</t>
  </si>
  <si>
    <t>Tlaková zkouška lahví s plynem pro ASHS nepoškozujícím ozónovou sféru (Kjótský protokol)</t>
  </si>
  <si>
    <t>-548531883</t>
  </si>
  <si>
    <t>19</t>
  </si>
  <si>
    <t>7596473040</t>
  </si>
  <si>
    <t>Doplnění hasiva (plynu) poškozujícím ozónovou sféru (Kjótský protokol)</t>
  </si>
  <si>
    <t>1086408044</t>
  </si>
  <si>
    <t>20</t>
  </si>
  <si>
    <t>7596473045</t>
  </si>
  <si>
    <t>Doplnění hasiva (plynu) nepoškozujícím ozónovou sféru (Kjótský protokol)</t>
  </si>
  <si>
    <t>-356185567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</si>
  <si>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</si>
  <si>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</si>
  <si>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-632922989</t>
  </si>
  <si>
    <t>22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</si>
  <si>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</si>
  <si>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</si>
  <si>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-234414721</t>
  </si>
  <si>
    <t>23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</si>
  <si>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</si>
  <si>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</si>
  <si>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-362060189</t>
  </si>
  <si>
    <t>24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</si>
  <si>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</si>
  <si>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</si>
  <si>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-848349726</t>
  </si>
  <si>
    <t>25</t>
  </si>
  <si>
    <t>7596474110</t>
  </si>
  <si>
    <t>ASHS - ZDP zkouška činnosti při provozu systém do 10 hlásičů požáru půlroční cyklus -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</si>
  <si>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-257642201</t>
  </si>
  <si>
    <t>26</t>
  </si>
  <si>
    <t>7596474120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</si>
  <si>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</si>
  <si>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1608590706</t>
  </si>
  <si>
    <t>27</t>
  </si>
  <si>
    <t>7596475010</t>
  </si>
  <si>
    <t>Montáž hasící části ASHS spouštěče, elmag.ventilů, trysek,ručního spouštěče a tlakového spínače</t>
  </si>
  <si>
    <t>soubor</t>
  </si>
  <si>
    <t>-1098503936</t>
  </si>
  <si>
    <t>28</t>
  </si>
  <si>
    <t>7596475020</t>
  </si>
  <si>
    <t>Montáž ventilu pro tlakovou láhev</t>
  </si>
  <si>
    <t>1184753700</t>
  </si>
  <si>
    <t>29</t>
  </si>
  <si>
    <t>7596475030</t>
  </si>
  <si>
    <t>Montáž spouštěcí hlavice ventilu tlakové lahve</t>
  </si>
  <si>
    <t>1585614690</t>
  </si>
  <si>
    <t>30</t>
  </si>
  <si>
    <t>7596475040</t>
  </si>
  <si>
    <t>Montáž trysky pro vypouštění hasiva</t>
  </si>
  <si>
    <t>-1730293141</t>
  </si>
  <si>
    <t>31</t>
  </si>
  <si>
    <t>7596475050</t>
  </si>
  <si>
    <t>Montáž rozvodného potrubí hasiva/plynu</t>
  </si>
  <si>
    <t>m</t>
  </si>
  <si>
    <t>-1016595166</t>
  </si>
  <si>
    <t>32</t>
  </si>
  <si>
    <t>7596477010</t>
  </si>
  <si>
    <t>Demontáž hasící části ASHS spouštěče, elmag. ventily, trysky, ruční spouštěč a tlakový spínač</t>
  </si>
  <si>
    <t>1020685786</t>
  </si>
  <si>
    <t>33</t>
  </si>
  <si>
    <t>7596477020</t>
  </si>
  <si>
    <t>Demontáž ventilu pro tlakovou láhev</t>
  </si>
  <si>
    <t>-760729156</t>
  </si>
  <si>
    <t>34</t>
  </si>
  <si>
    <t>7596477030</t>
  </si>
  <si>
    <t>Demontáž spouštěcí hlavice ventilu tlakové lahve</t>
  </si>
  <si>
    <t>1803820045</t>
  </si>
  <si>
    <t>35</t>
  </si>
  <si>
    <t>7596477040</t>
  </si>
  <si>
    <t>Demontáž trysky pro vypouštění hasiva</t>
  </si>
  <si>
    <t>-1261814797</t>
  </si>
  <si>
    <t>36</t>
  </si>
  <si>
    <t>7596477050</t>
  </si>
  <si>
    <t>Demontáž rozvodného potrubí hasiva/plynu</t>
  </si>
  <si>
    <t>2030071530</t>
  </si>
  <si>
    <t>37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</si>
  <si>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</si>
  <si>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</si>
  <si>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-1804346260</t>
  </si>
  <si>
    <t>38</t>
  </si>
  <si>
    <t>7598045100</t>
  </si>
  <si>
    <t>Systém EPS vyhotovení protokolu o funkční zkoušce - podle technických podmínek a specifikací pro daný typ zařízení</t>
  </si>
  <si>
    <t>1806386282</t>
  </si>
  <si>
    <t>39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</si>
  <si>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</si>
  <si>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</si>
  <si>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-335874897</t>
  </si>
  <si>
    <t>91</t>
  </si>
  <si>
    <t>7593333990</t>
  </si>
  <si>
    <t>Hodinová zúčtovací sazba pro opravu elektronických prvků a zařízení</t>
  </si>
  <si>
    <t>hod</t>
  </si>
  <si>
    <t>-449750339</t>
  </si>
  <si>
    <t>40</t>
  </si>
  <si>
    <t>M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</si>
  <si>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</si>
  <si>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</si>
  <si>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128</t>
  </si>
  <si>
    <t>905959626</t>
  </si>
  <si>
    <t>41</t>
  </si>
  <si>
    <t>7596410270</t>
  </si>
  <si>
    <t>Ústředny Prvky linkové vstupně výstupní Vstupní / Výstupní prvek (člen akční)</t>
  </si>
  <si>
    <t>1847258990</t>
  </si>
  <si>
    <t>42</t>
  </si>
  <si>
    <t>7596420100</t>
  </si>
  <si>
    <t>Tabla a OPPO Obslužné pole požární ochrany k MHU 110/111</t>
  </si>
  <si>
    <t>-49891838</t>
  </si>
  <si>
    <t>43</t>
  </si>
  <si>
    <t>7596430010</t>
  </si>
  <si>
    <t>Sirény a majáky Siréna (certifikovaná - CPD) 9-28Vss, 102 dB, odběr 16mA/24V, IP 65, vysoká patice, rudá</t>
  </si>
  <si>
    <t>-644239196</t>
  </si>
  <si>
    <t>44</t>
  </si>
  <si>
    <t>7596430015</t>
  </si>
  <si>
    <t xml:space="preserve">Sirény a majáky Siréna (certifikovaná - CPD) 9-28Vss, 102 dB, odbě  16mA/24V, IP 65, nízká patice, rudá</t>
  </si>
  <si>
    <t>-1553697842</t>
  </si>
  <si>
    <t>45</t>
  </si>
  <si>
    <t>7596430210</t>
  </si>
  <si>
    <t>Sirény a majáky Maják+Siréna (certifikované - CPD) 9-28Vss, 20mA/24V, IP 65, 1Hz,červ. maják,červ. tělo, vysoká</t>
  </si>
  <si>
    <t>-750823795</t>
  </si>
  <si>
    <t>46</t>
  </si>
  <si>
    <t>7596430215</t>
  </si>
  <si>
    <t>Sirény a majáky Maják+Siréna (certifikované - CPD) 9-28Vss, 20mA/24V, IP 65, 1Hz,červ. maják,bílé tělo, vysoká</t>
  </si>
  <si>
    <t>1226707338</t>
  </si>
  <si>
    <t>47</t>
  </si>
  <si>
    <t>7596430220</t>
  </si>
  <si>
    <t>Sirény a majáky Maják+Siréna (certifikované - CPD) 9-28Vss, 20mA/24V, IP 65, 1Hz,oranž.maják,bílé tělo, vysoká</t>
  </si>
  <si>
    <t>-837459494</t>
  </si>
  <si>
    <t>48</t>
  </si>
  <si>
    <t>7596440070</t>
  </si>
  <si>
    <t>Hlásiče Interaktivní a adresovatelné hlásiče Hlásič multisenzorový interaktivní</t>
  </si>
  <si>
    <t>-1396287529</t>
  </si>
  <si>
    <t>49</t>
  </si>
  <si>
    <t>7596440100</t>
  </si>
  <si>
    <t>Hlásiče Interaktivní a adresovatelné hlásiče Zásuvka pro adresovatelné a interaktivní hlásiče</t>
  </si>
  <si>
    <t>-778963871</t>
  </si>
  <si>
    <t>50</t>
  </si>
  <si>
    <t>7596450005</t>
  </si>
  <si>
    <t>Tlačítkové hlásiče Tlačítkový hlásič adresovatelný</t>
  </si>
  <si>
    <t>1028712428</t>
  </si>
  <si>
    <t>51</t>
  </si>
  <si>
    <t>7596450010</t>
  </si>
  <si>
    <t>Tlačítkové hlásiče Tlačítkový hlásič adresovatelný - IP 65</t>
  </si>
  <si>
    <t>556852027</t>
  </si>
  <si>
    <t>52</t>
  </si>
  <si>
    <t>7596470260</t>
  </si>
  <si>
    <t>ASHS Sigma XT 3+1, hasicí ústředna, povrchová montáž</t>
  </si>
  <si>
    <t>298088115</t>
  </si>
  <si>
    <t>53</t>
  </si>
  <si>
    <t>7596470280</t>
  </si>
  <si>
    <t>ASHS Deska výstupů ústředny Sigma XT v krabici</t>
  </si>
  <si>
    <t>-395015197</t>
  </si>
  <si>
    <t>54</t>
  </si>
  <si>
    <t>7596470290</t>
  </si>
  <si>
    <t>ASHS Deska výstupů ústředny Sigma XT v krabici se zdrojem 0.75A</t>
  </si>
  <si>
    <t>-249496566</t>
  </si>
  <si>
    <t>55</t>
  </si>
  <si>
    <t>7596470310</t>
  </si>
  <si>
    <t>ASHS Sigma XT+ 2+1, hasicí ústředna (2 smyčky, 1 hasební úsek)</t>
  </si>
  <si>
    <t>827565632</t>
  </si>
  <si>
    <t>56</t>
  </si>
  <si>
    <t>7596470350</t>
  </si>
  <si>
    <t>ASHS Sigma Si, tlačítko nouzové přerušení, zelené tl.</t>
  </si>
  <si>
    <t>-1945127337</t>
  </si>
  <si>
    <t>57</t>
  </si>
  <si>
    <t>7596470370</t>
  </si>
  <si>
    <t>ASHS 5 l tlaková nádoba</t>
  </si>
  <si>
    <t>-1040584014</t>
  </si>
  <si>
    <t>58</t>
  </si>
  <si>
    <t>7596470380</t>
  </si>
  <si>
    <t>ASHS 8 l tlaková nádoba</t>
  </si>
  <si>
    <t>1287398044</t>
  </si>
  <si>
    <t>59</t>
  </si>
  <si>
    <t>7596470390</t>
  </si>
  <si>
    <t>ASHS 16 l tlaková nádoba</t>
  </si>
  <si>
    <t>-1075071503</t>
  </si>
  <si>
    <t>60</t>
  </si>
  <si>
    <t>7596470400</t>
  </si>
  <si>
    <t>ASHS 28 l tlaková nádoba</t>
  </si>
  <si>
    <t>-1787695210</t>
  </si>
  <si>
    <t>61</t>
  </si>
  <si>
    <t>7596470410</t>
  </si>
  <si>
    <t>ASHS 51 l tlaková nádoba</t>
  </si>
  <si>
    <t>-1217087113</t>
  </si>
  <si>
    <t>62</t>
  </si>
  <si>
    <t>7596470420</t>
  </si>
  <si>
    <t>ASHS 81 l tlaková nádoba</t>
  </si>
  <si>
    <t>-365458021</t>
  </si>
  <si>
    <t>63</t>
  </si>
  <si>
    <t>7596470430</t>
  </si>
  <si>
    <t>ASHS 142 l tlaková nádoba</t>
  </si>
  <si>
    <t>-151739326</t>
  </si>
  <si>
    <t>64</t>
  </si>
  <si>
    <t>7596470440</t>
  </si>
  <si>
    <t>ASHS Ventil tlakové nádoby 40</t>
  </si>
  <si>
    <t>-1084202193</t>
  </si>
  <si>
    <t>65</t>
  </si>
  <si>
    <t>7596470450</t>
  </si>
  <si>
    <t>ASHS Ventil tlakové nádoby 50</t>
  </si>
  <si>
    <t>859144232</t>
  </si>
  <si>
    <t>66</t>
  </si>
  <si>
    <t>7596470460</t>
  </si>
  <si>
    <t>ASHS Ventil tlakové nádoby 65</t>
  </si>
  <si>
    <t>-1135668595</t>
  </si>
  <si>
    <t>67</t>
  </si>
  <si>
    <t>7596470470</t>
  </si>
  <si>
    <t>ASHS Manometr</t>
  </si>
  <si>
    <t>522041484</t>
  </si>
  <si>
    <t>68</t>
  </si>
  <si>
    <t>7596470480</t>
  </si>
  <si>
    <t>ASHS 2 vst. 50mm sběrné potrubí, pozink</t>
  </si>
  <si>
    <t>885414018</t>
  </si>
  <si>
    <t>69</t>
  </si>
  <si>
    <t>7596470490</t>
  </si>
  <si>
    <t>ASHS 2 vst. 80mm sběrné potrubí, pozink</t>
  </si>
  <si>
    <t>1237547092</t>
  </si>
  <si>
    <t>70</t>
  </si>
  <si>
    <t>7596470500</t>
  </si>
  <si>
    <t>ASHS 3 vst. 80mm sběrné potrubí, pozink</t>
  </si>
  <si>
    <t>-1100160330</t>
  </si>
  <si>
    <t>71</t>
  </si>
  <si>
    <t>7596470510</t>
  </si>
  <si>
    <t>ASHS 2 vst. 100mm sběrné potrubí, pozink</t>
  </si>
  <si>
    <t>1036998368</t>
  </si>
  <si>
    <t>72</t>
  </si>
  <si>
    <t>7596470520</t>
  </si>
  <si>
    <t>ASHS 3 vst. 100mm sběrné potrubí, pozink</t>
  </si>
  <si>
    <t>1092854160</t>
  </si>
  <si>
    <t>73</t>
  </si>
  <si>
    <t>7596470530</t>
  </si>
  <si>
    <t>ASHS Elektrický spouštěč, 24V=/0,2 A (pro ventily GCV 40,50,65)</t>
  </si>
  <si>
    <t>-1596334542</t>
  </si>
  <si>
    <t>74</t>
  </si>
  <si>
    <t>7596470540</t>
  </si>
  <si>
    <t>ASHS Monitor tlaku v láhvi</t>
  </si>
  <si>
    <t>187894381</t>
  </si>
  <si>
    <t>75</t>
  </si>
  <si>
    <t>7596470550</t>
  </si>
  <si>
    <t>ASHS Tlakový spínač</t>
  </si>
  <si>
    <t>-1708942387</t>
  </si>
  <si>
    <t>76</t>
  </si>
  <si>
    <t>7596470580</t>
  </si>
  <si>
    <t>ASHS Výstražné značení - hasicí systém FM-200 - samolepka</t>
  </si>
  <si>
    <t>-858311026</t>
  </si>
  <si>
    <t>77</t>
  </si>
  <si>
    <t>7596470590</t>
  </si>
  <si>
    <t>ASHS Výstražné značení - manuální spouštění FM-200 - samolepka</t>
  </si>
  <si>
    <t>199142738</t>
  </si>
  <si>
    <t>78</t>
  </si>
  <si>
    <t>7596470600</t>
  </si>
  <si>
    <t>ASHS Výstražné značení - nepovolaným vstup zakázán - samolepka</t>
  </si>
  <si>
    <t>1529258761</t>
  </si>
  <si>
    <t>79</t>
  </si>
  <si>
    <t>7596470610</t>
  </si>
  <si>
    <t>ASHS Výstražné značení - zákaz kouření - samolepka</t>
  </si>
  <si>
    <t>-1955744964</t>
  </si>
  <si>
    <t>80</t>
  </si>
  <si>
    <t>7596470620</t>
  </si>
  <si>
    <t>ASHS Sada popisů na tlakovou nádobu CZ/EN</t>
  </si>
  <si>
    <t>913021596</t>
  </si>
  <si>
    <t>81</t>
  </si>
  <si>
    <t>7596470630</t>
  </si>
  <si>
    <t>ASHS hasivo FM-200</t>
  </si>
  <si>
    <t>kg</t>
  </si>
  <si>
    <t>1573637298</t>
  </si>
  <si>
    <t>82</t>
  </si>
  <si>
    <t>7596470665</t>
  </si>
  <si>
    <t>ASHS tlač.hlásič START</t>
  </si>
  <si>
    <t>894892577</t>
  </si>
  <si>
    <t>83</t>
  </si>
  <si>
    <t>7596470670</t>
  </si>
  <si>
    <t>ASHS tlač.hlásič STOP</t>
  </si>
  <si>
    <t>-1875633689</t>
  </si>
  <si>
    <t>84</t>
  </si>
  <si>
    <t>7596470675</t>
  </si>
  <si>
    <t>ASHS optickokouřový napěťový ORBIS Multisensor</t>
  </si>
  <si>
    <t>455480865</t>
  </si>
  <si>
    <t>85</t>
  </si>
  <si>
    <t>7596470680</t>
  </si>
  <si>
    <t>ASHS patice ORBIS Multisensor</t>
  </si>
  <si>
    <t>-1262199347</t>
  </si>
  <si>
    <t>86</t>
  </si>
  <si>
    <t>7596470685</t>
  </si>
  <si>
    <t>ASHS optickoakustická signalizace SONOS červená</t>
  </si>
  <si>
    <t>1230325787</t>
  </si>
  <si>
    <t>87</t>
  </si>
  <si>
    <t>7596470690</t>
  </si>
  <si>
    <t>ASHS optickoakustická signalizace SONOS oranžová</t>
  </si>
  <si>
    <t>-338626505</t>
  </si>
  <si>
    <t>88</t>
  </si>
  <si>
    <t>7596480010</t>
  </si>
  <si>
    <t>Měřící, zkušební a montážní přípravky a kabely Zkušební plyn s výsuvným aplikátorem</t>
  </si>
  <si>
    <t>-288484111</t>
  </si>
  <si>
    <t>89</t>
  </si>
  <si>
    <t>7596480015</t>
  </si>
  <si>
    <t>Měřící, zkušební a montážní přípravky a kabely Zkušební plyn SOLO A3-001 k MHY 506</t>
  </si>
  <si>
    <t>1039896703</t>
  </si>
  <si>
    <t>90</t>
  </si>
  <si>
    <t>7596490010</t>
  </si>
  <si>
    <t>Ostatní Provozní kniha Provozní kniha EPS, LDP, ASHS</t>
  </si>
  <si>
    <t>-132143375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</si>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</sst>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29" fillId="2" borderId="20" xfId="0" applyFont="1" applyFill="1" applyBorder="1" applyAlignment="1" applyProtection="1">
      <alignment horizontal="left" vertical="center"/>
      <protection locked="0"/>
    </xf>
    <xf numFmtId="0" fontId="2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VZ65422037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Kontroly a opravy systémů ASHS a ZPDP v obvodu OŘ Plzeň 2023 - 2025 oblast CBE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Oblastní ředitelství 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23. 11. 2022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V54" s="106" t="s">
        <v>72</v>
      </c>
      <c r="BW54" s="106" t="s">
        <v>5</v>
      </c>
      <c r="BX54" s="106" t="s">
        <v>73</v>
      </c>
      <c r="CL54" s="106" t="s">
        <v>19</v>
      </c>
    </row>
    <row r="55" s="7" customFormat="1" ht="37.5" customHeight="1">
      <c r="A55" s="107" t="s">
        <v>74</v>
      </c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17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'VZ65422037 - Kontroly a o...'!J28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75</v>
      </c>
      <c r="AR55" s="114"/>
      <c r="AS55" s="115">
        <v>0</v>
      </c>
      <c r="AT55" s="116">
        <f>ROUND(SUM(AV55:AW55),2)</f>
        <v>0</v>
      </c>
      <c r="AU55" s="117">
        <f>'VZ65422037 - Kontroly a o...'!P74</f>
        <v>0</v>
      </c>
      <c r="AV55" s="116">
        <f>'VZ65422037 - Kontroly a o...'!J31</f>
        <v>0</v>
      </c>
      <c r="AW55" s="116">
        <f>'VZ65422037 - Kontroly a o...'!J32</f>
        <v>0</v>
      </c>
      <c r="AX55" s="116">
        <f>'VZ65422037 - Kontroly a o...'!J33</f>
        <v>0</v>
      </c>
      <c r="AY55" s="116">
        <f>'VZ65422037 - Kontroly a o...'!J34</f>
        <v>0</v>
      </c>
      <c r="AZ55" s="116">
        <f>'VZ65422037 - Kontroly a o...'!F31</f>
        <v>0</v>
      </c>
      <c r="BA55" s="116">
        <f>'VZ65422037 - Kontroly a o...'!F32</f>
        <v>0</v>
      </c>
      <c r="BB55" s="116">
        <f>'VZ65422037 - Kontroly a o...'!F33</f>
        <v>0</v>
      </c>
      <c r="BC55" s="116">
        <f>'VZ65422037 - Kontroly a o...'!F34</f>
        <v>0</v>
      </c>
      <c r="BD55" s="118">
        <f>'VZ65422037 - Kontroly a o...'!F35</f>
        <v>0</v>
      </c>
      <c r="BE55" s="7"/>
      <c r="BT55" s="119" t="s">
        <v>76</v>
      </c>
      <c r="BU55" s="119" t="s">
        <v>77</v>
      </c>
      <c r="BV55" s="119" t="s">
        <v>72</v>
      </c>
      <c r="BW55" s="119" t="s">
        <v>5</v>
      </c>
      <c r="BX55" s="119" t="s">
        <v>73</v>
      </c>
      <c r="CL55" s="119" t="s">
        <v>19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y+mDegTJ6Vuo4trkryMQfTMbr0UTE5N8exmSjbIj40hnvONUiZaoOjJxiRdSg3gj2yQl5drHctwa9Gj5U32LDQ==" hashValue="G8DoNC6u+FZBRszNBD2FKUOJAbx63KjatXEmwp+T82rN2P1t5KFGuoRhU7dyaDTtjNm2CI17ehqoXQHOxlBk8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VZ65422037 - Kontroly a 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7"/>
      <c r="AT3" s="14" t="s">
        <v>78</v>
      </c>
    </row>
    <row r="4" s="1" customFormat="1" ht="24.96" customHeight="1">
      <c r="B4" s="17"/>
      <c r="D4" s="122" t="s">
        <v>79</v>
      </c>
      <c r="L4" s="17"/>
      <c r="M4" s="123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24" t="s">
        <v>16</v>
      </c>
      <c r="E6" s="35"/>
      <c r="F6" s="35"/>
      <c r="G6" s="35"/>
      <c r="H6" s="35"/>
      <c r="I6" s="35"/>
      <c r="J6" s="35"/>
      <c r="K6" s="35"/>
      <c r="L6" s="12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26" t="s">
        <v>17</v>
      </c>
      <c r="F7" s="35"/>
      <c r="G7" s="35"/>
      <c r="H7" s="35"/>
      <c r="I7" s="35"/>
      <c r="J7" s="35"/>
      <c r="K7" s="35"/>
      <c r="L7" s="12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12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24" t="s">
        <v>18</v>
      </c>
      <c r="E9" s="35"/>
      <c r="F9" s="127" t="s">
        <v>19</v>
      </c>
      <c r="G9" s="35"/>
      <c r="H9" s="35"/>
      <c r="I9" s="124" t="s">
        <v>20</v>
      </c>
      <c r="J9" s="127" t="s">
        <v>19</v>
      </c>
      <c r="K9" s="35"/>
      <c r="L9" s="12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24" t="s">
        <v>21</v>
      </c>
      <c r="E10" s="35"/>
      <c r="F10" s="127" t="s">
        <v>22</v>
      </c>
      <c r="G10" s="35"/>
      <c r="H10" s="35"/>
      <c r="I10" s="124" t="s">
        <v>23</v>
      </c>
      <c r="J10" s="128" t="str">
        <f>'Rekapitulace stavby'!AN8</f>
        <v>23. 11. 2022</v>
      </c>
      <c r="K10" s="35"/>
      <c r="L10" s="12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12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4" t="s">
        <v>25</v>
      </c>
      <c r="E12" s="35"/>
      <c r="F12" s="35"/>
      <c r="G12" s="35"/>
      <c r="H12" s="35"/>
      <c r="I12" s="124" t="s">
        <v>26</v>
      </c>
      <c r="J12" s="127" t="s">
        <v>19</v>
      </c>
      <c r="K12" s="35"/>
      <c r="L12" s="12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27" t="s">
        <v>27</v>
      </c>
      <c r="F13" s="35"/>
      <c r="G13" s="35"/>
      <c r="H13" s="35"/>
      <c r="I13" s="124" t="s">
        <v>28</v>
      </c>
      <c r="J13" s="127" t="s">
        <v>19</v>
      </c>
      <c r="K13" s="35"/>
      <c r="L13" s="12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12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24" t="s">
        <v>29</v>
      </c>
      <c r="E15" s="35"/>
      <c r="F15" s="35"/>
      <c r="G15" s="35"/>
      <c r="H15" s="35"/>
      <c r="I15" s="124" t="s">
        <v>26</v>
      </c>
      <c r="J15" s="30" t="str">
        <f>'Rekapitulace stavby'!AN13</f>
        <v>Vyplň údaj</v>
      </c>
      <c r="K15" s="35"/>
      <c r="L15" s="12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27"/>
      <c r="G16" s="127"/>
      <c r="H16" s="127"/>
      <c r="I16" s="124" t="s">
        <v>28</v>
      </c>
      <c r="J16" s="30" t="str">
        <f>'Rekapitulace stavby'!AN14</f>
        <v>Vyplň údaj</v>
      </c>
      <c r="K16" s="35"/>
      <c r="L16" s="12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12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24" t="s">
        <v>31</v>
      </c>
      <c r="E18" s="35"/>
      <c r="F18" s="35"/>
      <c r="G18" s="35"/>
      <c r="H18" s="35"/>
      <c r="I18" s="124" t="s">
        <v>26</v>
      </c>
      <c r="J18" s="127" t="s">
        <v>19</v>
      </c>
      <c r="K18" s="35"/>
      <c r="L18" s="12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27" t="s">
        <v>32</v>
      </c>
      <c r="F19" s="35"/>
      <c r="G19" s="35"/>
      <c r="H19" s="35"/>
      <c r="I19" s="124" t="s">
        <v>28</v>
      </c>
      <c r="J19" s="127" t="s">
        <v>19</v>
      </c>
      <c r="K19" s="35"/>
      <c r="L19" s="12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12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24" t="s">
        <v>34</v>
      </c>
      <c r="E21" s="35"/>
      <c r="F21" s="35"/>
      <c r="G21" s="35"/>
      <c r="H21" s="35"/>
      <c r="I21" s="124" t="s">
        <v>26</v>
      </c>
      <c r="J21" s="127" t="s">
        <v>19</v>
      </c>
      <c r="K21" s="35"/>
      <c r="L21" s="12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27" t="s">
        <v>32</v>
      </c>
      <c r="F22" s="35"/>
      <c r="G22" s="35"/>
      <c r="H22" s="35"/>
      <c r="I22" s="124" t="s">
        <v>28</v>
      </c>
      <c r="J22" s="127" t="s">
        <v>19</v>
      </c>
      <c r="K22" s="35"/>
      <c r="L22" s="12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12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24" t="s">
        <v>35</v>
      </c>
      <c r="E24" s="35"/>
      <c r="F24" s="35"/>
      <c r="G24" s="35"/>
      <c r="H24" s="35"/>
      <c r="I24" s="35"/>
      <c r="J24" s="35"/>
      <c r="K24" s="35"/>
      <c r="L24" s="12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47.25" customHeight="1">
      <c r="A25" s="129"/>
      <c r="B25" s="130"/>
      <c r="C25" s="129"/>
      <c r="D25" s="129"/>
      <c r="E25" s="131" t="s">
        <v>36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12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33"/>
      <c r="E27" s="133"/>
      <c r="F27" s="133"/>
      <c r="G27" s="133"/>
      <c r="H27" s="133"/>
      <c r="I27" s="133"/>
      <c r="J27" s="133"/>
      <c r="K27" s="133"/>
      <c r="L27" s="12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34" t="s">
        <v>37</v>
      </c>
      <c r="E28" s="35"/>
      <c r="F28" s="35"/>
      <c r="G28" s="35"/>
      <c r="H28" s="35"/>
      <c r="I28" s="35"/>
      <c r="J28" s="135">
        <f>ROUND(J74, 2)</f>
        <v>0</v>
      </c>
      <c r="K28" s="35"/>
      <c r="L28" s="12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3"/>
      <c r="E29" s="133"/>
      <c r="F29" s="133"/>
      <c r="G29" s="133"/>
      <c r="H29" s="133"/>
      <c r="I29" s="133"/>
      <c r="J29" s="133"/>
      <c r="K29" s="133"/>
      <c r="L29" s="12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36" t="s">
        <v>39</v>
      </c>
      <c r="G30" s="35"/>
      <c r="H30" s="35"/>
      <c r="I30" s="136" t="s">
        <v>38</v>
      </c>
      <c r="J30" s="136" t="s">
        <v>40</v>
      </c>
      <c r="K30" s="35"/>
      <c r="L30" s="12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37" t="s">
        <v>41</v>
      </c>
      <c r="E31" s="124" t="s">
        <v>42</v>
      </c>
      <c r="F31" s="138">
        <f>ROUND((SUM(BE74:BE166)),  2)</f>
        <v>0</v>
      </c>
      <c r="G31" s="35"/>
      <c r="H31" s="35"/>
      <c r="I31" s="139">
        <v>0.20999999999999999</v>
      </c>
      <c r="J31" s="138">
        <f>ROUND(((SUM(BE74:BE166))*I31),  2)</f>
        <v>0</v>
      </c>
      <c r="K31" s="35"/>
      <c r="L31" s="12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24" t="s">
        <v>43</v>
      </c>
      <c r="F32" s="138">
        <f>ROUND((SUM(BF74:BF166)),  2)</f>
        <v>0</v>
      </c>
      <c r="G32" s="35"/>
      <c r="H32" s="35"/>
      <c r="I32" s="139">
        <v>0.14999999999999999</v>
      </c>
      <c r="J32" s="138">
        <f>ROUND(((SUM(BF74:BF166))*I32),  2)</f>
        <v>0</v>
      </c>
      <c r="K32" s="35"/>
      <c r="L32" s="12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24" t="s">
        <v>44</v>
      </c>
      <c r="F33" s="138">
        <f>ROUND((SUM(BG74:BG166)),  2)</f>
        <v>0</v>
      </c>
      <c r="G33" s="35"/>
      <c r="H33" s="35"/>
      <c r="I33" s="139">
        <v>0.20999999999999999</v>
      </c>
      <c r="J33" s="138">
        <f>0</f>
        <v>0</v>
      </c>
      <c r="K33" s="35"/>
      <c r="L33" s="12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4" t="s">
        <v>45</v>
      </c>
      <c r="F34" s="138">
        <f>ROUND((SUM(BH74:BH166)),  2)</f>
        <v>0</v>
      </c>
      <c r="G34" s="35"/>
      <c r="H34" s="35"/>
      <c r="I34" s="139">
        <v>0.14999999999999999</v>
      </c>
      <c r="J34" s="138">
        <f>0</f>
        <v>0</v>
      </c>
      <c r="K34" s="35"/>
      <c r="L34" s="12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4" t="s">
        <v>46</v>
      </c>
      <c r="F35" s="138">
        <f>ROUND((SUM(BI74:BI166)),  2)</f>
        <v>0</v>
      </c>
      <c r="G35" s="35"/>
      <c r="H35" s="35"/>
      <c r="I35" s="139">
        <v>0</v>
      </c>
      <c r="J35" s="138">
        <f>0</f>
        <v>0</v>
      </c>
      <c r="K35" s="35"/>
      <c r="L35" s="12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12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0"/>
      <c r="D37" s="141" t="s">
        <v>47</v>
      </c>
      <c r="E37" s="142"/>
      <c r="F37" s="142"/>
      <c r="G37" s="143" t="s">
        <v>48</v>
      </c>
      <c r="H37" s="144" t="s">
        <v>49</v>
      </c>
      <c r="I37" s="142"/>
      <c r="J37" s="145">
        <f>SUM(J28:J35)</f>
        <v>0</v>
      </c>
      <c r="K37" s="146"/>
      <c r="L37" s="12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2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="2" customFormat="1" ht="6.96" customHeight="1">
      <c r="A42" s="35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2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4.96" customHeight="1">
      <c r="A43" s="35"/>
      <c r="B43" s="36"/>
      <c r="C43" s="20" t="s">
        <v>80</v>
      </c>
      <c r="D43" s="37"/>
      <c r="E43" s="37"/>
      <c r="F43" s="37"/>
      <c r="G43" s="37"/>
      <c r="H43" s="37"/>
      <c r="I43" s="37"/>
      <c r="J43" s="37"/>
      <c r="K43" s="37"/>
      <c r="L43" s="12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2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12" customHeight="1">
      <c r="A45" s="35"/>
      <c r="B45" s="36"/>
      <c r="C45" s="29" t="s">
        <v>16</v>
      </c>
      <c r="D45" s="37"/>
      <c r="E45" s="37"/>
      <c r="F45" s="37"/>
      <c r="G45" s="37"/>
      <c r="H45" s="37"/>
      <c r="I45" s="37"/>
      <c r="J45" s="37"/>
      <c r="K45" s="37"/>
      <c r="L45" s="12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6.5" customHeight="1">
      <c r="A46" s="35"/>
      <c r="B46" s="36"/>
      <c r="C46" s="37"/>
      <c r="D46" s="37"/>
      <c r="E46" s="66" t="str">
        <f>E7</f>
        <v>Kontroly a opravy systémů ASHS a ZPDP v obvodu OŘ Plzeň 2023 - 2025 oblast CBE</v>
      </c>
      <c r="F46" s="37"/>
      <c r="G46" s="37"/>
      <c r="H46" s="37"/>
      <c r="I46" s="37"/>
      <c r="J46" s="37"/>
      <c r="K46" s="37"/>
      <c r="L46" s="12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6.96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2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2" customHeight="1">
      <c r="A48" s="35"/>
      <c r="B48" s="36"/>
      <c r="C48" s="29" t="s">
        <v>21</v>
      </c>
      <c r="D48" s="37"/>
      <c r="E48" s="37"/>
      <c r="F48" s="24" t="str">
        <f>F10</f>
        <v>Oblastní ředitelství Plzeň</v>
      </c>
      <c r="G48" s="37"/>
      <c r="H48" s="37"/>
      <c r="I48" s="29" t="s">
        <v>23</v>
      </c>
      <c r="J48" s="69" t="str">
        <f>IF(J10="","",J10)</f>
        <v>23. 11. 2022</v>
      </c>
      <c r="K48" s="37"/>
      <c r="L48" s="12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6.96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2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5.15" customHeight="1">
      <c r="A50" s="35"/>
      <c r="B50" s="36"/>
      <c r="C50" s="29" t="s">
        <v>25</v>
      </c>
      <c r="D50" s="37"/>
      <c r="E50" s="37"/>
      <c r="F50" s="24" t="str">
        <f>E13</f>
        <v>Správa železnic, státní organizace</v>
      </c>
      <c r="G50" s="37"/>
      <c r="H50" s="37"/>
      <c r="I50" s="29" t="s">
        <v>31</v>
      </c>
      <c r="J50" s="33" t="str">
        <f>E19</f>
        <v xml:space="preserve"> </v>
      </c>
      <c r="K50" s="37"/>
      <c r="L50" s="12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5.15" customHeight="1">
      <c r="A51" s="35"/>
      <c r="B51" s="36"/>
      <c r="C51" s="29" t="s">
        <v>29</v>
      </c>
      <c r="D51" s="37"/>
      <c r="E51" s="37"/>
      <c r="F51" s="24" t="str">
        <f>IF(E16="","",E16)</f>
        <v>Vyplň údaj</v>
      </c>
      <c r="G51" s="37"/>
      <c r="H51" s="37"/>
      <c r="I51" s="29" t="s">
        <v>34</v>
      </c>
      <c r="J51" s="33" t="str">
        <f>E22</f>
        <v xml:space="preserve"> </v>
      </c>
      <c r="K51" s="37"/>
      <c r="L51" s="12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0.32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2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29.28" customHeight="1">
      <c r="A53" s="35"/>
      <c r="B53" s="36"/>
      <c r="C53" s="151" t="s">
        <v>81</v>
      </c>
      <c r="D53" s="152"/>
      <c r="E53" s="152"/>
      <c r="F53" s="152"/>
      <c r="G53" s="152"/>
      <c r="H53" s="152"/>
      <c r="I53" s="152"/>
      <c r="J53" s="153" t="s">
        <v>82</v>
      </c>
      <c r="K53" s="152"/>
      <c r="L53" s="12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0.32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2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2.8" customHeight="1">
      <c r="A55" s="35"/>
      <c r="B55" s="36"/>
      <c r="C55" s="154" t="s">
        <v>69</v>
      </c>
      <c r="D55" s="37"/>
      <c r="E55" s="37"/>
      <c r="F55" s="37"/>
      <c r="G55" s="37"/>
      <c r="H55" s="37"/>
      <c r="I55" s="37"/>
      <c r="J55" s="99">
        <f>J74</f>
        <v>0</v>
      </c>
      <c r="K55" s="37"/>
      <c r="L55" s="12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4" t="s">
        <v>83</v>
      </c>
    </row>
    <row r="56" s="9" customFormat="1" ht="24.96" customHeight="1">
      <c r="A56" s="9"/>
      <c r="B56" s="155"/>
      <c r="C56" s="156"/>
      <c r="D56" s="157" t="s">
        <v>84</v>
      </c>
      <c r="E56" s="158"/>
      <c r="F56" s="158"/>
      <c r="G56" s="158"/>
      <c r="H56" s="158"/>
      <c r="I56" s="158"/>
      <c r="J56" s="159">
        <f>J75</f>
        <v>0</v>
      </c>
      <c r="K56" s="156"/>
      <c r="L56" s="16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2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12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62" s="2" customFormat="1" ht="6.96" customHeight="1">
      <c r="A62" s="35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2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4.96" customHeight="1">
      <c r="A63" s="35"/>
      <c r="B63" s="36"/>
      <c r="C63" s="20" t="s">
        <v>85</v>
      </c>
      <c r="D63" s="37"/>
      <c r="E63" s="37"/>
      <c r="F63" s="37"/>
      <c r="G63" s="37"/>
      <c r="H63" s="37"/>
      <c r="I63" s="37"/>
      <c r="J63" s="37"/>
      <c r="K63" s="37"/>
      <c r="L63" s="12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2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12" customHeight="1">
      <c r="A65" s="35"/>
      <c r="B65" s="36"/>
      <c r="C65" s="29" t="s">
        <v>16</v>
      </c>
      <c r="D65" s="37"/>
      <c r="E65" s="37"/>
      <c r="F65" s="37"/>
      <c r="G65" s="37"/>
      <c r="H65" s="37"/>
      <c r="I65" s="37"/>
      <c r="J65" s="37"/>
      <c r="K65" s="37"/>
      <c r="L65" s="12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6.5" customHeight="1">
      <c r="A66" s="35"/>
      <c r="B66" s="36"/>
      <c r="C66" s="37"/>
      <c r="D66" s="37"/>
      <c r="E66" s="66" t="str">
        <f>E7</f>
        <v>Kontroly a opravy systémů ASHS a ZPDP v obvodu OŘ Plzeň 2023 - 2025 oblast CBE</v>
      </c>
      <c r="F66" s="37"/>
      <c r="G66" s="37"/>
      <c r="H66" s="37"/>
      <c r="I66" s="37"/>
      <c r="J66" s="37"/>
      <c r="K66" s="37"/>
      <c r="L66" s="12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2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21</v>
      </c>
      <c r="D68" s="37"/>
      <c r="E68" s="37"/>
      <c r="F68" s="24" t="str">
        <f>F10</f>
        <v>Oblastní ředitelství Plzeň</v>
      </c>
      <c r="G68" s="37"/>
      <c r="H68" s="37"/>
      <c r="I68" s="29" t="s">
        <v>23</v>
      </c>
      <c r="J68" s="69" t="str">
        <f>IF(J10="","",J10)</f>
        <v>23. 11. 2022</v>
      </c>
      <c r="K68" s="37"/>
      <c r="L68" s="12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2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5.15" customHeight="1">
      <c r="A70" s="35"/>
      <c r="B70" s="36"/>
      <c r="C70" s="29" t="s">
        <v>25</v>
      </c>
      <c r="D70" s="37"/>
      <c r="E70" s="37"/>
      <c r="F70" s="24" t="str">
        <f>E13</f>
        <v>Správa železnic, státní organizace</v>
      </c>
      <c r="G70" s="37"/>
      <c r="H70" s="37"/>
      <c r="I70" s="29" t="s">
        <v>31</v>
      </c>
      <c r="J70" s="33" t="str">
        <f>E19</f>
        <v xml:space="preserve"> </v>
      </c>
      <c r="K70" s="37"/>
      <c r="L70" s="12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5.15" customHeight="1">
      <c r="A71" s="35"/>
      <c r="B71" s="36"/>
      <c r="C71" s="29" t="s">
        <v>29</v>
      </c>
      <c r="D71" s="37"/>
      <c r="E71" s="37"/>
      <c r="F71" s="24" t="str">
        <f>IF(E16="","",E16)</f>
        <v>Vyplň údaj</v>
      </c>
      <c r="G71" s="37"/>
      <c r="H71" s="37"/>
      <c r="I71" s="29" t="s">
        <v>34</v>
      </c>
      <c r="J71" s="33" t="str">
        <f>E22</f>
        <v xml:space="preserve"> </v>
      </c>
      <c r="K71" s="37"/>
      <c r="L71" s="12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0.32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10" customFormat="1" ht="29.28" customHeight="1">
      <c r="A73" s="161"/>
      <c r="B73" s="162"/>
      <c r="C73" s="163" t="s">
        <v>86</v>
      </c>
      <c r="D73" s="164" t="s">
        <v>56</v>
      </c>
      <c r="E73" s="164" t="s">
        <v>52</v>
      </c>
      <c r="F73" s="164" t="s">
        <v>53</v>
      </c>
      <c r="G73" s="164" t="s">
        <v>87</v>
      </c>
      <c r="H73" s="164" t="s">
        <v>88</v>
      </c>
      <c r="I73" s="164" t="s">
        <v>89</v>
      </c>
      <c r="J73" s="165" t="s">
        <v>82</v>
      </c>
      <c r="K73" s="166" t="s">
        <v>90</v>
      </c>
      <c r="L73" s="167"/>
      <c r="M73" s="89" t="s">
        <v>19</v>
      </c>
      <c r="N73" s="90" t="s">
        <v>41</v>
      </c>
      <c r="O73" s="90" t="s">
        <v>91</v>
      </c>
      <c r="P73" s="90" t="s">
        <v>92</v>
      </c>
      <c r="Q73" s="90" t="s">
        <v>93</v>
      </c>
      <c r="R73" s="90" t="s">
        <v>94</v>
      </c>
      <c r="S73" s="90" t="s">
        <v>95</v>
      </c>
      <c r="T73" s="91" t="s">
        <v>96</v>
      </c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</row>
    <row r="74" s="2" customFormat="1" ht="22.8" customHeight="1">
      <c r="A74" s="35"/>
      <c r="B74" s="36"/>
      <c r="C74" s="96" t="s">
        <v>97</v>
      </c>
      <c r="D74" s="37"/>
      <c r="E74" s="37"/>
      <c r="F74" s="37"/>
      <c r="G74" s="37"/>
      <c r="H74" s="37"/>
      <c r="I74" s="37"/>
      <c r="J74" s="168">
        <f>BK74</f>
        <v>0</v>
      </c>
      <c r="K74" s="37"/>
      <c r="L74" s="41"/>
      <c r="M74" s="92"/>
      <c r="N74" s="169"/>
      <c r="O74" s="93"/>
      <c r="P74" s="170">
        <f>P75</f>
        <v>0</v>
      </c>
      <c r="Q74" s="93"/>
      <c r="R74" s="170">
        <f>R75</f>
        <v>0</v>
      </c>
      <c r="S74" s="93"/>
      <c r="T74" s="171">
        <f>T75</f>
        <v>0</v>
      </c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T74" s="14" t="s">
        <v>70</v>
      </c>
      <c r="AU74" s="14" t="s">
        <v>83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70</v>
      </c>
      <c r="E75" s="176" t="s">
        <v>98</v>
      </c>
      <c r="F75" s="176" t="s">
        <v>99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SUM(P76:P166)</f>
        <v>0</v>
      </c>
      <c r="Q75" s="181"/>
      <c r="R75" s="182">
        <f>SUM(R76:R166)</f>
        <v>0</v>
      </c>
      <c r="S75" s="181"/>
      <c r="T75" s="183">
        <f>SUM(T76:T166)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100</v>
      </c>
      <c r="AT75" s="185" t="s">
        <v>70</v>
      </c>
      <c r="AU75" s="185" t="s">
        <v>71</v>
      </c>
      <c r="AY75" s="184" t="s">
        <v>101</v>
      </c>
      <c r="BK75" s="186">
        <f>SUM(BK76:BK166)</f>
        <v>0</v>
      </c>
    </row>
    <row r="76" s="2" customFormat="1" ht="44.25" customHeight="1">
      <c r="A76" s="35"/>
      <c r="B76" s="36"/>
      <c r="C76" s="187" t="s">
        <v>76</v>
      </c>
      <c r="D76" s="187" t="s">
        <v>102</v>
      </c>
      <c r="E76" s="188" t="s">
        <v>103</v>
      </c>
      <c r="F76" s="189" t="s">
        <v>104</v>
      </c>
      <c r="G76" s="190" t="s">
        <v>105</v>
      </c>
      <c r="H76" s="191">
        <v>1</v>
      </c>
      <c r="I76" s="192"/>
      <c r="J76" s="193">
        <f>ROUND(I76*H76,2)</f>
        <v>0</v>
      </c>
      <c r="K76" s="194"/>
      <c r="L76" s="41"/>
      <c r="M76" s="195" t="s">
        <v>19</v>
      </c>
      <c r="N76" s="196" t="s">
        <v>42</v>
      </c>
      <c r="O76" s="81"/>
      <c r="P76" s="197">
        <f>O76*H76</f>
        <v>0</v>
      </c>
      <c r="Q76" s="197">
        <v>0</v>
      </c>
      <c r="R76" s="197">
        <f>Q76*H76</f>
        <v>0</v>
      </c>
      <c r="S76" s="197">
        <v>0</v>
      </c>
      <c r="T76" s="198">
        <f>S76*H76</f>
        <v>0</v>
      </c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R76" s="199" t="s">
        <v>106</v>
      </c>
      <c r="AT76" s="199" t="s">
        <v>102</v>
      </c>
      <c r="AU76" s="199" t="s">
        <v>76</v>
      </c>
      <c r="AY76" s="14" t="s">
        <v>101</v>
      </c>
      <c r="BE76" s="200">
        <f>IF(N76="základní",J76,0)</f>
        <v>0</v>
      </c>
      <c r="BF76" s="200">
        <f>IF(N76="snížená",J76,0)</f>
        <v>0</v>
      </c>
      <c r="BG76" s="200">
        <f>IF(N76="zákl. přenesená",J76,0)</f>
        <v>0</v>
      </c>
      <c r="BH76" s="200">
        <f>IF(N76="sníž. přenesená",J76,0)</f>
        <v>0</v>
      </c>
      <c r="BI76" s="200">
        <f>IF(N76="nulová",J76,0)</f>
        <v>0</v>
      </c>
      <c r="BJ76" s="14" t="s">
        <v>76</v>
      </c>
      <c r="BK76" s="200">
        <f>ROUND(I76*H76,2)</f>
        <v>0</v>
      </c>
      <c r="BL76" s="14" t="s">
        <v>106</v>
      </c>
      <c r="BM76" s="199" t="s">
        <v>107</v>
      </c>
    </row>
    <row r="77" s="2" customFormat="1" ht="37.8" customHeight="1">
      <c r="A77" s="35"/>
      <c r="B77" s="36"/>
      <c r="C77" s="187" t="s">
        <v>78</v>
      </c>
      <c r="D77" s="187" t="s">
        <v>102</v>
      </c>
      <c r="E77" s="188" t="s">
        <v>108</v>
      </c>
      <c r="F77" s="189" t="s">
        <v>109</v>
      </c>
      <c r="G77" s="190" t="s">
        <v>105</v>
      </c>
      <c r="H77" s="191">
        <v>1</v>
      </c>
      <c r="I77" s="192"/>
      <c r="J77" s="193">
        <f>ROUND(I77*H77,2)</f>
        <v>0</v>
      </c>
      <c r="K77" s="194"/>
      <c r="L77" s="41"/>
      <c r="M77" s="195" t="s">
        <v>19</v>
      </c>
      <c r="N77" s="196" t="s">
        <v>42</v>
      </c>
      <c r="O77" s="81"/>
      <c r="P77" s="197">
        <f>O77*H77</f>
        <v>0</v>
      </c>
      <c r="Q77" s="197">
        <v>0</v>
      </c>
      <c r="R77" s="197">
        <f>Q77*H77</f>
        <v>0</v>
      </c>
      <c r="S77" s="197">
        <v>0</v>
      </c>
      <c r="T77" s="198">
        <f>S77*H77</f>
        <v>0</v>
      </c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R77" s="199" t="s">
        <v>106</v>
      </c>
      <c r="AT77" s="199" t="s">
        <v>102</v>
      </c>
      <c r="AU77" s="199" t="s">
        <v>76</v>
      </c>
      <c r="AY77" s="14" t="s">
        <v>101</v>
      </c>
      <c r="BE77" s="200">
        <f>IF(N77="základní",J77,0)</f>
        <v>0</v>
      </c>
      <c r="BF77" s="200">
        <f>IF(N77="snížená",J77,0)</f>
        <v>0</v>
      </c>
      <c r="BG77" s="200">
        <f>IF(N77="zákl. přenesená",J77,0)</f>
        <v>0</v>
      </c>
      <c r="BH77" s="200">
        <f>IF(N77="sníž. přenesená",J77,0)</f>
        <v>0</v>
      </c>
      <c r="BI77" s="200">
        <f>IF(N77="nulová",J77,0)</f>
        <v>0</v>
      </c>
      <c r="BJ77" s="14" t="s">
        <v>76</v>
      </c>
      <c r="BK77" s="200">
        <f>ROUND(I77*H77,2)</f>
        <v>0</v>
      </c>
      <c r="BL77" s="14" t="s">
        <v>106</v>
      </c>
      <c r="BM77" s="199" t="s">
        <v>110</v>
      </c>
    </row>
    <row r="78" s="2" customFormat="1" ht="16.5" customHeight="1">
      <c r="A78" s="35"/>
      <c r="B78" s="36"/>
      <c r="C78" s="187" t="s">
        <v>111</v>
      </c>
      <c r="D78" s="187" t="s">
        <v>102</v>
      </c>
      <c r="E78" s="188" t="s">
        <v>112</v>
      </c>
      <c r="F78" s="189" t="s">
        <v>113</v>
      </c>
      <c r="G78" s="190" t="s">
        <v>105</v>
      </c>
      <c r="H78" s="191">
        <v>1</v>
      </c>
      <c r="I78" s="192"/>
      <c r="J78" s="193">
        <f>ROUND(I78*H78,2)</f>
        <v>0</v>
      </c>
      <c r="K78" s="194"/>
      <c r="L78" s="41"/>
      <c r="M78" s="195" t="s">
        <v>19</v>
      </c>
      <c r="N78" s="196" t="s">
        <v>42</v>
      </c>
      <c r="O78" s="81"/>
      <c r="P78" s="197">
        <f>O78*H78</f>
        <v>0</v>
      </c>
      <c r="Q78" s="197">
        <v>0</v>
      </c>
      <c r="R78" s="197">
        <f>Q78*H78</f>
        <v>0</v>
      </c>
      <c r="S78" s="197">
        <v>0</v>
      </c>
      <c r="T78" s="198">
        <f>S78*H78</f>
        <v>0</v>
      </c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R78" s="199" t="s">
        <v>106</v>
      </c>
      <c r="AT78" s="199" t="s">
        <v>102</v>
      </c>
      <c r="AU78" s="199" t="s">
        <v>76</v>
      </c>
      <c r="AY78" s="14" t="s">
        <v>101</v>
      </c>
      <c r="BE78" s="200">
        <f>IF(N78="základní",J78,0)</f>
        <v>0</v>
      </c>
      <c r="BF78" s="200">
        <f>IF(N78="snížená",J78,0)</f>
        <v>0</v>
      </c>
      <c r="BG78" s="200">
        <f>IF(N78="zákl. přenesená",J78,0)</f>
        <v>0</v>
      </c>
      <c r="BH78" s="200">
        <f>IF(N78="sníž. přenesená",J78,0)</f>
        <v>0</v>
      </c>
      <c r="BI78" s="200">
        <f>IF(N78="nulová",J78,0)</f>
        <v>0</v>
      </c>
      <c r="BJ78" s="14" t="s">
        <v>76</v>
      </c>
      <c r="BK78" s="200">
        <f>ROUND(I78*H78,2)</f>
        <v>0</v>
      </c>
      <c r="BL78" s="14" t="s">
        <v>106</v>
      </c>
      <c r="BM78" s="199" t="s">
        <v>114</v>
      </c>
    </row>
    <row r="79" s="2" customFormat="1" ht="16.5" customHeight="1">
      <c r="A79" s="35"/>
      <c r="B79" s="36"/>
      <c r="C79" s="187" t="s">
        <v>100</v>
      </c>
      <c r="D79" s="187" t="s">
        <v>102</v>
      </c>
      <c r="E79" s="188" t="s">
        <v>115</v>
      </c>
      <c r="F79" s="189" t="s">
        <v>116</v>
      </c>
      <c r="G79" s="190" t="s">
        <v>105</v>
      </c>
      <c r="H79" s="191">
        <v>1</v>
      </c>
      <c r="I79" s="192"/>
      <c r="J79" s="193">
        <f>ROUND(I79*H79,2)</f>
        <v>0</v>
      </c>
      <c r="K79" s="194"/>
      <c r="L79" s="41"/>
      <c r="M79" s="195" t="s">
        <v>19</v>
      </c>
      <c r="N79" s="196" t="s">
        <v>42</v>
      </c>
      <c r="O79" s="81"/>
      <c r="P79" s="197">
        <f>O79*H79</f>
        <v>0</v>
      </c>
      <c r="Q79" s="197">
        <v>0</v>
      </c>
      <c r="R79" s="197">
        <f>Q79*H79</f>
        <v>0</v>
      </c>
      <c r="S79" s="197">
        <v>0</v>
      </c>
      <c r="T79" s="198">
        <f>S79*H79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R79" s="199" t="s">
        <v>106</v>
      </c>
      <c r="AT79" s="199" t="s">
        <v>102</v>
      </c>
      <c r="AU79" s="199" t="s">
        <v>76</v>
      </c>
      <c r="AY79" s="14" t="s">
        <v>101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14" t="s">
        <v>76</v>
      </c>
      <c r="BK79" s="200">
        <f>ROUND(I79*H79,2)</f>
        <v>0</v>
      </c>
      <c r="BL79" s="14" t="s">
        <v>106</v>
      </c>
      <c r="BM79" s="199" t="s">
        <v>117</v>
      </c>
    </row>
    <row r="80" s="2" customFormat="1" ht="16.5" customHeight="1">
      <c r="A80" s="35"/>
      <c r="B80" s="36"/>
      <c r="C80" s="187" t="s">
        <v>118</v>
      </c>
      <c r="D80" s="187" t="s">
        <v>102</v>
      </c>
      <c r="E80" s="188" t="s">
        <v>119</v>
      </c>
      <c r="F80" s="189" t="s">
        <v>120</v>
      </c>
      <c r="G80" s="190" t="s">
        <v>105</v>
      </c>
      <c r="H80" s="191">
        <v>1</v>
      </c>
      <c r="I80" s="192"/>
      <c r="J80" s="193">
        <f>ROUND(I80*H80,2)</f>
        <v>0</v>
      </c>
      <c r="K80" s="194"/>
      <c r="L80" s="41"/>
      <c r="M80" s="195" t="s">
        <v>19</v>
      </c>
      <c r="N80" s="196" t="s">
        <v>42</v>
      </c>
      <c r="O80" s="81"/>
      <c r="P80" s="197">
        <f>O80*H80</f>
        <v>0</v>
      </c>
      <c r="Q80" s="197">
        <v>0</v>
      </c>
      <c r="R80" s="197">
        <f>Q80*H80</f>
        <v>0</v>
      </c>
      <c r="S80" s="197">
        <v>0</v>
      </c>
      <c r="T80" s="198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9" t="s">
        <v>106</v>
      </c>
      <c r="AT80" s="199" t="s">
        <v>102</v>
      </c>
      <c r="AU80" s="199" t="s">
        <v>76</v>
      </c>
      <c r="AY80" s="14" t="s">
        <v>101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14" t="s">
        <v>76</v>
      </c>
      <c r="BK80" s="200">
        <f>ROUND(I80*H80,2)</f>
        <v>0</v>
      </c>
      <c r="BL80" s="14" t="s">
        <v>106</v>
      </c>
      <c r="BM80" s="199" t="s">
        <v>121</v>
      </c>
    </row>
    <row r="81" s="2" customFormat="1" ht="16.5" customHeight="1">
      <c r="A81" s="35"/>
      <c r="B81" s="36"/>
      <c r="C81" s="187" t="s">
        <v>122</v>
      </c>
      <c r="D81" s="187" t="s">
        <v>102</v>
      </c>
      <c r="E81" s="188" t="s">
        <v>123</v>
      </c>
      <c r="F81" s="189" t="s">
        <v>124</v>
      </c>
      <c r="G81" s="190" t="s">
        <v>105</v>
      </c>
      <c r="H81" s="191">
        <v>1</v>
      </c>
      <c r="I81" s="192"/>
      <c r="J81" s="193">
        <f>ROUND(I81*H81,2)</f>
        <v>0</v>
      </c>
      <c r="K81" s="194"/>
      <c r="L81" s="41"/>
      <c r="M81" s="195" t="s">
        <v>19</v>
      </c>
      <c r="N81" s="196" t="s">
        <v>42</v>
      </c>
      <c r="O81" s="81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99" t="s">
        <v>106</v>
      </c>
      <c r="AT81" s="199" t="s">
        <v>102</v>
      </c>
      <c r="AU81" s="199" t="s">
        <v>76</v>
      </c>
      <c r="AY81" s="14" t="s">
        <v>101</v>
      </c>
      <c r="BE81" s="200">
        <f>IF(N81="základní",J81,0)</f>
        <v>0</v>
      </c>
      <c r="BF81" s="200">
        <f>IF(N81="snížená",J81,0)</f>
        <v>0</v>
      </c>
      <c r="BG81" s="200">
        <f>IF(N81="zákl. přenesená",J81,0)</f>
        <v>0</v>
      </c>
      <c r="BH81" s="200">
        <f>IF(N81="sníž. přenesená",J81,0)</f>
        <v>0</v>
      </c>
      <c r="BI81" s="200">
        <f>IF(N81="nulová",J81,0)</f>
        <v>0</v>
      </c>
      <c r="BJ81" s="14" t="s">
        <v>76</v>
      </c>
      <c r="BK81" s="200">
        <f>ROUND(I81*H81,2)</f>
        <v>0</v>
      </c>
      <c r="BL81" s="14" t="s">
        <v>106</v>
      </c>
      <c r="BM81" s="199" t="s">
        <v>125</v>
      </c>
    </row>
    <row r="82" s="2" customFormat="1" ht="16.5" customHeight="1">
      <c r="A82" s="35"/>
      <c r="B82" s="36"/>
      <c r="C82" s="187" t="s">
        <v>126</v>
      </c>
      <c r="D82" s="187" t="s">
        <v>102</v>
      </c>
      <c r="E82" s="188" t="s">
        <v>127</v>
      </c>
      <c r="F82" s="189" t="s">
        <v>128</v>
      </c>
      <c r="G82" s="190" t="s">
        <v>105</v>
      </c>
      <c r="H82" s="191">
        <v>1</v>
      </c>
      <c r="I82" s="192"/>
      <c r="J82" s="193">
        <f>ROUND(I82*H82,2)</f>
        <v>0</v>
      </c>
      <c r="K82" s="194"/>
      <c r="L82" s="41"/>
      <c r="M82" s="195" t="s">
        <v>19</v>
      </c>
      <c r="N82" s="196" t="s">
        <v>42</v>
      </c>
      <c r="O82" s="81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106</v>
      </c>
      <c r="AT82" s="199" t="s">
        <v>102</v>
      </c>
      <c r="AU82" s="199" t="s">
        <v>76</v>
      </c>
      <c r="AY82" s="14" t="s">
        <v>101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4" t="s">
        <v>76</v>
      </c>
      <c r="BK82" s="200">
        <f>ROUND(I82*H82,2)</f>
        <v>0</v>
      </c>
      <c r="BL82" s="14" t="s">
        <v>106</v>
      </c>
      <c r="BM82" s="199" t="s">
        <v>129</v>
      </c>
    </row>
    <row r="83" s="2" customFormat="1" ht="16.5" customHeight="1">
      <c r="A83" s="35"/>
      <c r="B83" s="36"/>
      <c r="C83" s="187" t="s">
        <v>130</v>
      </c>
      <c r="D83" s="187" t="s">
        <v>102</v>
      </c>
      <c r="E83" s="188" t="s">
        <v>131</v>
      </c>
      <c r="F83" s="189" t="s">
        <v>132</v>
      </c>
      <c r="G83" s="190" t="s">
        <v>105</v>
      </c>
      <c r="H83" s="191">
        <v>1</v>
      </c>
      <c r="I83" s="192"/>
      <c r="J83" s="193">
        <f>ROUND(I83*H83,2)</f>
        <v>0</v>
      </c>
      <c r="K83" s="194"/>
      <c r="L83" s="41"/>
      <c r="M83" s="195" t="s">
        <v>19</v>
      </c>
      <c r="N83" s="196" t="s">
        <v>42</v>
      </c>
      <c r="O83" s="81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106</v>
      </c>
      <c r="AT83" s="199" t="s">
        <v>102</v>
      </c>
      <c r="AU83" s="199" t="s">
        <v>76</v>
      </c>
      <c r="AY83" s="14" t="s">
        <v>101</v>
      </c>
      <c r="BE83" s="200">
        <f>IF(N83="základní",J83,0)</f>
        <v>0</v>
      </c>
      <c r="BF83" s="200">
        <f>IF(N83="snížená",J83,0)</f>
        <v>0</v>
      </c>
      <c r="BG83" s="200">
        <f>IF(N83="zákl. přenesená",J83,0)</f>
        <v>0</v>
      </c>
      <c r="BH83" s="200">
        <f>IF(N83="sníž. přenesená",J83,0)</f>
        <v>0</v>
      </c>
      <c r="BI83" s="200">
        <f>IF(N83="nulová",J83,0)</f>
        <v>0</v>
      </c>
      <c r="BJ83" s="14" t="s">
        <v>76</v>
      </c>
      <c r="BK83" s="200">
        <f>ROUND(I83*H83,2)</f>
        <v>0</v>
      </c>
      <c r="BL83" s="14" t="s">
        <v>106</v>
      </c>
      <c r="BM83" s="199" t="s">
        <v>133</v>
      </c>
    </row>
    <row r="84" s="2" customFormat="1" ht="16.5" customHeight="1">
      <c r="A84" s="35"/>
      <c r="B84" s="36"/>
      <c r="C84" s="187" t="s">
        <v>134</v>
      </c>
      <c r="D84" s="187" t="s">
        <v>102</v>
      </c>
      <c r="E84" s="188" t="s">
        <v>135</v>
      </c>
      <c r="F84" s="189" t="s">
        <v>136</v>
      </c>
      <c r="G84" s="190" t="s">
        <v>105</v>
      </c>
      <c r="H84" s="191">
        <v>1</v>
      </c>
      <c r="I84" s="192"/>
      <c r="J84" s="193">
        <f>ROUND(I84*H84,2)</f>
        <v>0</v>
      </c>
      <c r="K84" s="194"/>
      <c r="L84" s="41"/>
      <c r="M84" s="195" t="s">
        <v>19</v>
      </c>
      <c r="N84" s="196" t="s">
        <v>42</v>
      </c>
      <c r="O84" s="81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106</v>
      </c>
      <c r="AT84" s="199" t="s">
        <v>102</v>
      </c>
      <c r="AU84" s="199" t="s">
        <v>76</v>
      </c>
      <c r="AY84" s="14" t="s">
        <v>101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4" t="s">
        <v>76</v>
      </c>
      <c r="BK84" s="200">
        <f>ROUND(I84*H84,2)</f>
        <v>0</v>
      </c>
      <c r="BL84" s="14" t="s">
        <v>106</v>
      </c>
      <c r="BM84" s="199" t="s">
        <v>137</v>
      </c>
    </row>
    <row r="85" s="2" customFormat="1" ht="16.5" customHeight="1">
      <c r="A85" s="35"/>
      <c r="B85" s="36"/>
      <c r="C85" s="187" t="s">
        <v>138</v>
      </c>
      <c r="D85" s="187" t="s">
        <v>102</v>
      </c>
      <c r="E85" s="188" t="s">
        <v>139</v>
      </c>
      <c r="F85" s="189" t="s">
        <v>140</v>
      </c>
      <c r="G85" s="190" t="s">
        <v>105</v>
      </c>
      <c r="H85" s="191">
        <v>1</v>
      </c>
      <c r="I85" s="192"/>
      <c r="J85" s="193">
        <f>ROUND(I85*H85,2)</f>
        <v>0</v>
      </c>
      <c r="K85" s="194"/>
      <c r="L85" s="41"/>
      <c r="M85" s="195" t="s">
        <v>19</v>
      </c>
      <c r="N85" s="196" t="s">
        <v>42</v>
      </c>
      <c r="O85" s="81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106</v>
      </c>
      <c r="AT85" s="199" t="s">
        <v>102</v>
      </c>
      <c r="AU85" s="199" t="s">
        <v>76</v>
      </c>
      <c r="AY85" s="14" t="s">
        <v>101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4" t="s">
        <v>76</v>
      </c>
      <c r="BK85" s="200">
        <f>ROUND(I85*H85,2)</f>
        <v>0</v>
      </c>
      <c r="BL85" s="14" t="s">
        <v>106</v>
      </c>
      <c r="BM85" s="199" t="s">
        <v>141</v>
      </c>
    </row>
    <row r="86" s="2" customFormat="1" ht="16.5" customHeight="1">
      <c r="A86" s="35"/>
      <c r="B86" s="36"/>
      <c r="C86" s="187" t="s">
        <v>142</v>
      </c>
      <c r="D86" s="187" t="s">
        <v>102</v>
      </c>
      <c r="E86" s="188" t="s">
        <v>143</v>
      </c>
      <c r="F86" s="189" t="s">
        <v>144</v>
      </c>
      <c r="G86" s="190" t="s">
        <v>105</v>
      </c>
      <c r="H86" s="191">
        <v>1</v>
      </c>
      <c r="I86" s="192"/>
      <c r="J86" s="193">
        <f>ROUND(I86*H86,2)</f>
        <v>0</v>
      </c>
      <c r="K86" s="194"/>
      <c r="L86" s="41"/>
      <c r="M86" s="195" t="s">
        <v>19</v>
      </c>
      <c r="N86" s="196" t="s">
        <v>42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106</v>
      </c>
      <c r="AT86" s="199" t="s">
        <v>102</v>
      </c>
      <c r="AU86" s="199" t="s">
        <v>76</v>
      </c>
      <c r="AY86" s="14" t="s">
        <v>101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4" t="s">
        <v>76</v>
      </c>
      <c r="BK86" s="200">
        <f>ROUND(I86*H86,2)</f>
        <v>0</v>
      </c>
      <c r="BL86" s="14" t="s">
        <v>106</v>
      </c>
      <c r="BM86" s="199" t="s">
        <v>145</v>
      </c>
    </row>
    <row r="87" s="2" customFormat="1" ht="37.8" customHeight="1">
      <c r="A87" s="35"/>
      <c r="B87" s="36"/>
      <c r="C87" s="187" t="s">
        <v>146</v>
      </c>
      <c r="D87" s="187" t="s">
        <v>102</v>
      </c>
      <c r="E87" s="188" t="s">
        <v>147</v>
      </c>
      <c r="F87" s="189" t="s">
        <v>148</v>
      </c>
      <c r="G87" s="190" t="s">
        <v>105</v>
      </c>
      <c r="H87" s="191">
        <v>1</v>
      </c>
      <c r="I87" s="192"/>
      <c r="J87" s="193">
        <f>ROUND(I87*H87,2)</f>
        <v>0</v>
      </c>
      <c r="K87" s="194"/>
      <c r="L87" s="41"/>
      <c r="M87" s="195" t="s">
        <v>19</v>
      </c>
      <c r="N87" s="196" t="s">
        <v>42</v>
      </c>
      <c r="O87" s="81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106</v>
      </c>
      <c r="AT87" s="199" t="s">
        <v>102</v>
      </c>
      <c r="AU87" s="199" t="s">
        <v>76</v>
      </c>
      <c r="AY87" s="14" t="s">
        <v>101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4" t="s">
        <v>76</v>
      </c>
      <c r="BK87" s="200">
        <f>ROUND(I87*H87,2)</f>
        <v>0</v>
      </c>
      <c r="BL87" s="14" t="s">
        <v>106</v>
      </c>
      <c r="BM87" s="199" t="s">
        <v>149</v>
      </c>
    </row>
    <row r="88" s="2" customFormat="1" ht="16.5" customHeight="1">
      <c r="A88" s="35"/>
      <c r="B88" s="36"/>
      <c r="C88" s="187" t="s">
        <v>150</v>
      </c>
      <c r="D88" s="187" t="s">
        <v>102</v>
      </c>
      <c r="E88" s="188" t="s">
        <v>151</v>
      </c>
      <c r="F88" s="189" t="s">
        <v>152</v>
      </c>
      <c r="G88" s="190" t="s">
        <v>105</v>
      </c>
      <c r="H88" s="191">
        <v>1</v>
      </c>
      <c r="I88" s="192"/>
      <c r="J88" s="193">
        <f>ROUND(I88*H88,2)</f>
        <v>0</v>
      </c>
      <c r="K88" s="194"/>
      <c r="L88" s="41"/>
      <c r="M88" s="195" t="s">
        <v>19</v>
      </c>
      <c r="N88" s="196" t="s">
        <v>42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106</v>
      </c>
      <c r="AT88" s="199" t="s">
        <v>102</v>
      </c>
      <c r="AU88" s="199" t="s">
        <v>76</v>
      </c>
      <c r="AY88" s="14" t="s">
        <v>101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4" t="s">
        <v>76</v>
      </c>
      <c r="BK88" s="200">
        <f>ROUND(I88*H88,2)</f>
        <v>0</v>
      </c>
      <c r="BL88" s="14" t="s">
        <v>106</v>
      </c>
      <c r="BM88" s="199" t="s">
        <v>153</v>
      </c>
    </row>
    <row r="89" s="2" customFormat="1" ht="16.5" customHeight="1">
      <c r="A89" s="35"/>
      <c r="B89" s="36"/>
      <c r="C89" s="187" t="s">
        <v>154</v>
      </c>
      <c r="D89" s="187" t="s">
        <v>102</v>
      </c>
      <c r="E89" s="188" t="s">
        <v>155</v>
      </c>
      <c r="F89" s="189" t="s">
        <v>156</v>
      </c>
      <c r="G89" s="190" t="s">
        <v>105</v>
      </c>
      <c r="H89" s="191">
        <v>1</v>
      </c>
      <c r="I89" s="192"/>
      <c r="J89" s="193">
        <f>ROUND(I89*H89,2)</f>
        <v>0</v>
      </c>
      <c r="K89" s="194"/>
      <c r="L89" s="41"/>
      <c r="M89" s="195" t="s">
        <v>19</v>
      </c>
      <c r="N89" s="196" t="s">
        <v>42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106</v>
      </c>
      <c r="AT89" s="199" t="s">
        <v>102</v>
      </c>
      <c r="AU89" s="199" t="s">
        <v>76</v>
      </c>
      <c r="AY89" s="14" t="s">
        <v>101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4" t="s">
        <v>76</v>
      </c>
      <c r="BK89" s="200">
        <f>ROUND(I89*H89,2)</f>
        <v>0</v>
      </c>
      <c r="BL89" s="14" t="s">
        <v>106</v>
      </c>
      <c r="BM89" s="199" t="s">
        <v>157</v>
      </c>
    </row>
    <row r="90" s="2" customFormat="1" ht="16.5" customHeight="1">
      <c r="A90" s="35"/>
      <c r="B90" s="36"/>
      <c r="C90" s="187" t="s">
        <v>8</v>
      </c>
      <c r="D90" s="187" t="s">
        <v>102</v>
      </c>
      <c r="E90" s="188" t="s">
        <v>158</v>
      </c>
      <c r="F90" s="189" t="s">
        <v>159</v>
      </c>
      <c r="G90" s="190" t="s">
        <v>105</v>
      </c>
      <c r="H90" s="191">
        <v>1</v>
      </c>
      <c r="I90" s="192"/>
      <c r="J90" s="193">
        <f>ROUND(I90*H90,2)</f>
        <v>0</v>
      </c>
      <c r="K90" s="194"/>
      <c r="L90" s="41"/>
      <c r="M90" s="195" t="s">
        <v>19</v>
      </c>
      <c r="N90" s="196" t="s">
        <v>42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106</v>
      </c>
      <c r="AT90" s="199" t="s">
        <v>102</v>
      </c>
      <c r="AU90" s="199" t="s">
        <v>76</v>
      </c>
      <c r="AY90" s="14" t="s">
        <v>101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4" t="s">
        <v>76</v>
      </c>
      <c r="BK90" s="200">
        <f>ROUND(I90*H90,2)</f>
        <v>0</v>
      </c>
      <c r="BL90" s="14" t="s">
        <v>106</v>
      </c>
      <c r="BM90" s="199" t="s">
        <v>160</v>
      </c>
    </row>
    <row r="91" s="2" customFormat="1" ht="16.5" customHeight="1">
      <c r="A91" s="35"/>
      <c r="B91" s="36"/>
      <c r="C91" s="187" t="s">
        <v>161</v>
      </c>
      <c r="D91" s="187" t="s">
        <v>102</v>
      </c>
      <c r="E91" s="188" t="s">
        <v>162</v>
      </c>
      <c r="F91" s="189" t="s">
        <v>163</v>
      </c>
      <c r="G91" s="190" t="s">
        <v>164</v>
      </c>
      <c r="H91" s="191">
        <v>1</v>
      </c>
      <c r="I91" s="192"/>
      <c r="J91" s="193">
        <f>ROUND(I91*H91,2)</f>
        <v>0</v>
      </c>
      <c r="K91" s="194"/>
      <c r="L91" s="41"/>
      <c r="M91" s="195" t="s">
        <v>19</v>
      </c>
      <c r="N91" s="196" t="s">
        <v>42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106</v>
      </c>
      <c r="AT91" s="199" t="s">
        <v>102</v>
      </c>
      <c r="AU91" s="199" t="s">
        <v>76</v>
      </c>
      <c r="AY91" s="14" t="s">
        <v>101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14" t="s">
        <v>76</v>
      </c>
      <c r="BK91" s="200">
        <f>ROUND(I91*H91,2)</f>
        <v>0</v>
      </c>
      <c r="BL91" s="14" t="s">
        <v>106</v>
      </c>
      <c r="BM91" s="199" t="s">
        <v>165</v>
      </c>
    </row>
    <row r="92" s="2" customFormat="1" ht="16.5" customHeight="1">
      <c r="A92" s="35"/>
      <c r="B92" s="36"/>
      <c r="C92" s="187" t="s">
        <v>166</v>
      </c>
      <c r="D92" s="187" t="s">
        <v>102</v>
      </c>
      <c r="E92" s="188" t="s">
        <v>167</v>
      </c>
      <c r="F92" s="189" t="s">
        <v>168</v>
      </c>
      <c r="G92" s="190" t="s">
        <v>105</v>
      </c>
      <c r="H92" s="191">
        <v>1</v>
      </c>
      <c r="I92" s="192"/>
      <c r="J92" s="193">
        <f>ROUND(I92*H92,2)</f>
        <v>0</v>
      </c>
      <c r="K92" s="194"/>
      <c r="L92" s="41"/>
      <c r="M92" s="195" t="s">
        <v>19</v>
      </c>
      <c r="N92" s="196" t="s">
        <v>42</v>
      </c>
      <c r="O92" s="8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106</v>
      </c>
      <c r="AT92" s="199" t="s">
        <v>102</v>
      </c>
      <c r="AU92" s="199" t="s">
        <v>76</v>
      </c>
      <c r="AY92" s="14" t="s">
        <v>101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4" t="s">
        <v>76</v>
      </c>
      <c r="BK92" s="200">
        <f>ROUND(I92*H92,2)</f>
        <v>0</v>
      </c>
      <c r="BL92" s="14" t="s">
        <v>106</v>
      </c>
      <c r="BM92" s="199" t="s">
        <v>169</v>
      </c>
    </row>
    <row r="93" s="2" customFormat="1" ht="16.5" customHeight="1">
      <c r="A93" s="35"/>
      <c r="B93" s="36"/>
      <c r="C93" s="187" t="s">
        <v>170</v>
      </c>
      <c r="D93" s="187" t="s">
        <v>102</v>
      </c>
      <c r="E93" s="188" t="s">
        <v>171</v>
      </c>
      <c r="F93" s="189" t="s">
        <v>172</v>
      </c>
      <c r="G93" s="190" t="s">
        <v>105</v>
      </c>
      <c r="H93" s="191">
        <v>1</v>
      </c>
      <c r="I93" s="192"/>
      <c r="J93" s="193">
        <f>ROUND(I93*H93,2)</f>
        <v>0</v>
      </c>
      <c r="K93" s="194"/>
      <c r="L93" s="41"/>
      <c r="M93" s="195" t="s">
        <v>19</v>
      </c>
      <c r="N93" s="196" t="s">
        <v>42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106</v>
      </c>
      <c r="AT93" s="199" t="s">
        <v>102</v>
      </c>
      <c r="AU93" s="199" t="s">
        <v>76</v>
      </c>
      <c r="AY93" s="14" t="s">
        <v>101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4" t="s">
        <v>76</v>
      </c>
      <c r="BK93" s="200">
        <f>ROUND(I93*H93,2)</f>
        <v>0</v>
      </c>
      <c r="BL93" s="14" t="s">
        <v>106</v>
      </c>
      <c r="BM93" s="199" t="s">
        <v>173</v>
      </c>
    </row>
    <row r="94" s="2" customFormat="1" ht="16.5" customHeight="1">
      <c r="A94" s="35"/>
      <c r="B94" s="36"/>
      <c r="C94" s="187" t="s">
        <v>174</v>
      </c>
      <c r="D94" s="187" t="s">
        <v>102</v>
      </c>
      <c r="E94" s="188" t="s">
        <v>175</v>
      </c>
      <c r="F94" s="189" t="s">
        <v>176</v>
      </c>
      <c r="G94" s="190" t="s">
        <v>105</v>
      </c>
      <c r="H94" s="191">
        <v>1</v>
      </c>
      <c r="I94" s="192"/>
      <c r="J94" s="193">
        <f>ROUND(I94*H94,2)</f>
        <v>0</v>
      </c>
      <c r="K94" s="194"/>
      <c r="L94" s="41"/>
      <c r="M94" s="195" t="s">
        <v>19</v>
      </c>
      <c r="N94" s="196" t="s">
        <v>42</v>
      </c>
      <c r="O94" s="81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106</v>
      </c>
      <c r="AT94" s="199" t="s">
        <v>102</v>
      </c>
      <c r="AU94" s="199" t="s">
        <v>76</v>
      </c>
      <c r="AY94" s="14" t="s">
        <v>101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4" t="s">
        <v>76</v>
      </c>
      <c r="BK94" s="200">
        <f>ROUND(I94*H94,2)</f>
        <v>0</v>
      </c>
      <c r="BL94" s="14" t="s">
        <v>106</v>
      </c>
      <c r="BM94" s="199" t="s">
        <v>177</v>
      </c>
    </row>
    <row r="95" s="2" customFormat="1" ht="16.5" customHeight="1">
      <c r="A95" s="35"/>
      <c r="B95" s="36"/>
      <c r="C95" s="187" t="s">
        <v>178</v>
      </c>
      <c r="D95" s="187" t="s">
        <v>102</v>
      </c>
      <c r="E95" s="188" t="s">
        <v>179</v>
      </c>
      <c r="F95" s="189" t="s">
        <v>180</v>
      </c>
      <c r="G95" s="190" t="s">
        <v>105</v>
      </c>
      <c r="H95" s="191">
        <v>1</v>
      </c>
      <c r="I95" s="192"/>
      <c r="J95" s="193">
        <f>ROUND(I95*H95,2)</f>
        <v>0</v>
      </c>
      <c r="K95" s="194"/>
      <c r="L95" s="41"/>
      <c r="M95" s="195" t="s">
        <v>19</v>
      </c>
      <c r="N95" s="196" t="s">
        <v>42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106</v>
      </c>
      <c r="AT95" s="199" t="s">
        <v>102</v>
      </c>
      <c r="AU95" s="199" t="s">
        <v>76</v>
      </c>
      <c r="AY95" s="14" t="s">
        <v>101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4" t="s">
        <v>76</v>
      </c>
      <c r="BK95" s="200">
        <f>ROUND(I95*H95,2)</f>
        <v>0</v>
      </c>
      <c r="BL95" s="14" t="s">
        <v>106</v>
      </c>
      <c r="BM95" s="199" t="s">
        <v>181</v>
      </c>
    </row>
    <row r="96" s="2" customFormat="1" ht="78" customHeight="1">
      <c r="A96" s="35"/>
      <c r="B96" s="36"/>
      <c r="C96" s="187" t="s">
        <v>7</v>
      </c>
      <c r="D96" s="187" t="s">
        <v>102</v>
      </c>
      <c r="E96" s="188" t="s">
        <v>182</v>
      </c>
      <c r="F96" s="189" t="s">
        <v>183</v>
      </c>
      <c r="G96" s="190" t="s">
        <v>105</v>
      </c>
      <c r="H96" s="191">
        <v>1</v>
      </c>
      <c r="I96" s="192"/>
      <c r="J96" s="193">
        <f>ROUND(I96*H96,2)</f>
        <v>0</v>
      </c>
      <c r="K96" s="194"/>
      <c r="L96" s="41"/>
      <c r="M96" s="195" t="s">
        <v>19</v>
      </c>
      <c r="N96" s="196" t="s">
        <v>42</v>
      </c>
      <c r="O96" s="81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106</v>
      </c>
      <c r="AT96" s="199" t="s">
        <v>102</v>
      </c>
      <c r="AU96" s="199" t="s">
        <v>76</v>
      </c>
      <c r="AY96" s="14" t="s">
        <v>101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4" t="s">
        <v>76</v>
      </c>
      <c r="BK96" s="200">
        <f>ROUND(I96*H96,2)</f>
        <v>0</v>
      </c>
      <c r="BL96" s="14" t="s">
        <v>106</v>
      </c>
      <c r="BM96" s="199" t="s">
        <v>184</v>
      </c>
    </row>
    <row r="97" s="2" customFormat="1" ht="101.25" customHeight="1">
      <c r="A97" s="35"/>
      <c r="B97" s="36"/>
      <c r="C97" s="187" t="s">
        <v>185</v>
      </c>
      <c r="D97" s="187" t="s">
        <v>102</v>
      </c>
      <c r="E97" s="188" t="s">
        <v>186</v>
      </c>
      <c r="F97" s="189" t="s">
        <v>187</v>
      </c>
      <c r="G97" s="190" t="s">
        <v>105</v>
      </c>
      <c r="H97" s="191">
        <v>17</v>
      </c>
      <c r="I97" s="192"/>
      <c r="J97" s="193">
        <f>ROUND(I97*H97,2)</f>
        <v>0</v>
      </c>
      <c r="K97" s="194"/>
      <c r="L97" s="41"/>
      <c r="M97" s="195" t="s">
        <v>19</v>
      </c>
      <c r="N97" s="196" t="s">
        <v>42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106</v>
      </c>
      <c r="AT97" s="199" t="s">
        <v>102</v>
      </c>
      <c r="AU97" s="199" t="s">
        <v>76</v>
      </c>
      <c r="AY97" s="14" t="s">
        <v>101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4" t="s">
        <v>76</v>
      </c>
      <c r="BK97" s="200">
        <f>ROUND(I97*H97,2)</f>
        <v>0</v>
      </c>
      <c r="BL97" s="14" t="s">
        <v>106</v>
      </c>
      <c r="BM97" s="199" t="s">
        <v>188</v>
      </c>
    </row>
    <row r="98" s="2" customFormat="1" ht="101.25" customHeight="1">
      <c r="A98" s="35"/>
      <c r="B98" s="36"/>
      <c r="C98" s="187" t="s">
        <v>189</v>
      </c>
      <c r="D98" s="187" t="s">
        <v>102</v>
      </c>
      <c r="E98" s="188" t="s">
        <v>190</v>
      </c>
      <c r="F98" s="189" t="s">
        <v>191</v>
      </c>
      <c r="G98" s="190" t="s">
        <v>105</v>
      </c>
      <c r="H98" s="191">
        <v>17</v>
      </c>
      <c r="I98" s="192"/>
      <c r="J98" s="193">
        <f>ROUND(I98*H98,2)</f>
        <v>0</v>
      </c>
      <c r="K98" s="194"/>
      <c r="L98" s="41"/>
      <c r="M98" s="195" t="s">
        <v>19</v>
      </c>
      <c r="N98" s="196" t="s">
        <v>42</v>
      </c>
      <c r="O98" s="8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106</v>
      </c>
      <c r="AT98" s="199" t="s">
        <v>102</v>
      </c>
      <c r="AU98" s="199" t="s">
        <v>76</v>
      </c>
      <c r="AY98" s="14" t="s">
        <v>101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4" t="s">
        <v>76</v>
      </c>
      <c r="BK98" s="200">
        <f>ROUND(I98*H98,2)</f>
        <v>0</v>
      </c>
      <c r="BL98" s="14" t="s">
        <v>106</v>
      </c>
      <c r="BM98" s="199" t="s">
        <v>192</v>
      </c>
    </row>
    <row r="99" s="2" customFormat="1" ht="114.9" customHeight="1">
      <c r="A99" s="35"/>
      <c r="B99" s="36"/>
      <c r="C99" s="187" t="s">
        <v>193</v>
      </c>
      <c r="D99" s="187" t="s">
        <v>102</v>
      </c>
      <c r="E99" s="188" t="s">
        <v>194</v>
      </c>
      <c r="F99" s="189" t="s">
        <v>195</v>
      </c>
      <c r="G99" s="190" t="s">
        <v>105</v>
      </c>
      <c r="H99" s="191">
        <v>1</v>
      </c>
      <c r="I99" s="192"/>
      <c r="J99" s="193">
        <f>ROUND(I99*H99,2)</f>
        <v>0</v>
      </c>
      <c r="K99" s="194"/>
      <c r="L99" s="41"/>
      <c r="M99" s="195" t="s">
        <v>19</v>
      </c>
      <c r="N99" s="196" t="s">
        <v>42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106</v>
      </c>
      <c r="AT99" s="199" t="s">
        <v>102</v>
      </c>
      <c r="AU99" s="199" t="s">
        <v>76</v>
      </c>
      <c r="AY99" s="14" t="s">
        <v>101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4" t="s">
        <v>76</v>
      </c>
      <c r="BK99" s="200">
        <f>ROUND(I99*H99,2)</f>
        <v>0</v>
      </c>
      <c r="BL99" s="14" t="s">
        <v>106</v>
      </c>
      <c r="BM99" s="199" t="s">
        <v>196</v>
      </c>
    </row>
    <row r="100" s="2" customFormat="1" ht="76.35" customHeight="1">
      <c r="A100" s="35"/>
      <c r="B100" s="36"/>
      <c r="C100" s="187" t="s">
        <v>197</v>
      </c>
      <c r="D100" s="187" t="s">
        <v>102</v>
      </c>
      <c r="E100" s="188" t="s">
        <v>198</v>
      </c>
      <c r="F100" s="189" t="s">
        <v>199</v>
      </c>
      <c r="G100" s="190" t="s">
        <v>105</v>
      </c>
      <c r="H100" s="191">
        <v>1</v>
      </c>
      <c r="I100" s="192"/>
      <c r="J100" s="193">
        <f>ROUND(I100*H100,2)</f>
        <v>0</v>
      </c>
      <c r="K100" s="194"/>
      <c r="L100" s="41"/>
      <c r="M100" s="195" t="s">
        <v>19</v>
      </c>
      <c r="N100" s="196" t="s">
        <v>42</v>
      </c>
      <c r="O100" s="81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106</v>
      </c>
      <c r="AT100" s="199" t="s">
        <v>102</v>
      </c>
      <c r="AU100" s="199" t="s">
        <v>76</v>
      </c>
      <c r="AY100" s="14" t="s">
        <v>101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4" t="s">
        <v>76</v>
      </c>
      <c r="BK100" s="200">
        <f>ROUND(I100*H100,2)</f>
        <v>0</v>
      </c>
      <c r="BL100" s="14" t="s">
        <v>106</v>
      </c>
      <c r="BM100" s="199" t="s">
        <v>200</v>
      </c>
    </row>
    <row r="101" s="2" customFormat="1" ht="76.35" customHeight="1">
      <c r="A101" s="35"/>
      <c r="B101" s="36"/>
      <c r="C101" s="187" t="s">
        <v>201</v>
      </c>
      <c r="D101" s="187" t="s">
        <v>102</v>
      </c>
      <c r="E101" s="188" t="s">
        <v>202</v>
      </c>
      <c r="F101" s="189" t="s">
        <v>203</v>
      </c>
      <c r="G101" s="190" t="s">
        <v>105</v>
      </c>
      <c r="H101" s="191">
        <v>2</v>
      </c>
      <c r="I101" s="192"/>
      <c r="J101" s="193">
        <f>ROUND(I101*H101,2)</f>
        <v>0</v>
      </c>
      <c r="K101" s="194"/>
      <c r="L101" s="41"/>
      <c r="M101" s="195" t="s">
        <v>19</v>
      </c>
      <c r="N101" s="196" t="s">
        <v>42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106</v>
      </c>
      <c r="AT101" s="199" t="s">
        <v>102</v>
      </c>
      <c r="AU101" s="199" t="s">
        <v>76</v>
      </c>
      <c r="AY101" s="14" t="s">
        <v>101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4" t="s">
        <v>76</v>
      </c>
      <c r="BK101" s="200">
        <f>ROUND(I101*H101,2)</f>
        <v>0</v>
      </c>
      <c r="BL101" s="14" t="s">
        <v>106</v>
      </c>
      <c r="BM101" s="199" t="s">
        <v>204</v>
      </c>
    </row>
    <row r="102" s="2" customFormat="1" ht="16.5" customHeight="1">
      <c r="A102" s="35"/>
      <c r="B102" s="36"/>
      <c r="C102" s="187" t="s">
        <v>205</v>
      </c>
      <c r="D102" s="187" t="s">
        <v>102</v>
      </c>
      <c r="E102" s="188" t="s">
        <v>206</v>
      </c>
      <c r="F102" s="189" t="s">
        <v>207</v>
      </c>
      <c r="G102" s="190" t="s">
        <v>208</v>
      </c>
      <c r="H102" s="191">
        <v>1</v>
      </c>
      <c r="I102" s="192"/>
      <c r="J102" s="193">
        <f>ROUND(I102*H102,2)</f>
        <v>0</v>
      </c>
      <c r="K102" s="194"/>
      <c r="L102" s="41"/>
      <c r="M102" s="195" t="s">
        <v>19</v>
      </c>
      <c r="N102" s="196" t="s">
        <v>42</v>
      </c>
      <c r="O102" s="81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106</v>
      </c>
      <c r="AT102" s="199" t="s">
        <v>102</v>
      </c>
      <c r="AU102" s="199" t="s">
        <v>76</v>
      </c>
      <c r="AY102" s="14" t="s">
        <v>101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4" t="s">
        <v>76</v>
      </c>
      <c r="BK102" s="200">
        <f>ROUND(I102*H102,2)</f>
        <v>0</v>
      </c>
      <c r="BL102" s="14" t="s">
        <v>106</v>
      </c>
      <c r="BM102" s="199" t="s">
        <v>209</v>
      </c>
    </row>
    <row r="103" s="2" customFormat="1" ht="16.5" customHeight="1">
      <c r="A103" s="35"/>
      <c r="B103" s="36"/>
      <c r="C103" s="187" t="s">
        <v>210</v>
      </c>
      <c r="D103" s="187" t="s">
        <v>102</v>
      </c>
      <c r="E103" s="188" t="s">
        <v>211</v>
      </c>
      <c r="F103" s="189" t="s">
        <v>212</v>
      </c>
      <c r="G103" s="190" t="s">
        <v>105</v>
      </c>
      <c r="H103" s="191">
        <v>1</v>
      </c>
      <c r="I103" s="192"/>
      <c r="J103" s="193">
        <f>ROUND(I103*H103,2)</f>
        <v>0</v>
      </c>
      <c r="K103" s="194"/>
      <c r="L103" s="41"/>
      <c r="M103" s="195" t="s">
        <v>19</v>
      </c>
      <c r="N103" s="196" t="s">
        <v>42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106</v>
      </c>
      <c r="AT103" s="199" t="s">
        <v>102</v>
      </c>
      <c r="AU103" s="199" t="s">
        <v>76</v>
      </c>
      <c r="AY103" s="14" t="s">
        <v>101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4" t="s">
        <v>76</v>
      </c>
      <c r="BK103" s="200">
        <f>ROUND(I103*H103,2)</f>
        <v>0</v>
      </c>
      <c r="BL103" s="14" t="s">
        <v>106</v>
      </c>
      <c r="BM103" s="199" t="s">
        <v>213</v>
      </c>
    </row>
    <row r="104" s="2" customFormat="1" ht="16.5" customHeight="1">
      <c r="A104" s="35"/>
      <c r="B104" s="36"/>
      <c r="C104" s="187" t="s">
        <v>214</v>
      </c>
      <c r="D104" s="187" t="s">
        <v>102</v>
      </c>
      <c r="E104" s="188" t="s">
        <v>215</v>
      </c>
      <c r="F104" s="189" t="s">
        <v>216</v>
      </c>
      <c r="G104" s="190" t="s">
        <v>105</v>
      </c>
      <c r="H104" s="191">
        <v>1</v>
      </c>
      <c r="I104" s="192"/>
      <c r="J104" s="193">
        <f>ROUND(I104*H104,2)</f>
        <v>0</v>
      </c>
      <c r="K104" s="194"/>
      <c r="L104" s="41"/>
      <c r="M104" s="195" t="s">
        <v>19</v>
      </c>
      <c r="N104" s="196" t="s">
        <v>42</v>
      </c>
      <c r="O104" s="8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106</v>
      </c>
      <c r="AT104" s="199" t="s">
        <v>102</v>
      </c>
      <c r="AU104" s="199" t="s">
        <v>76</v>
      </c>
      <c r="AY104" s="14" t="s">
        <v>101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4" t="s">
        <v>76</v>
      </c>
      <c r="BK104" s="200">
        <f>ROUND(I104*H104,2)</f>
        <v>0</v>
      </c>
      <c r="BL104" s="14" t="s">
        <v>106</v>
      </c>
      <c r="BM104" s="199" t="s">
        <v>217</v>
      </c>
    </row>
    <row r="105" s="2" customFormat="1" ht="16.5" customHeight="1">
      <c r="A105" s="35"/>
      <c r="B105" s="36"/>
      <c r="C105" s="187" t="s">
        <v>218</v>
      </c>
      <c r="D105" s="187" t="s">
        <v>102</v>
      </c>
      <c r="E105" s="188" t="s">
        <v>219</v>
      </c>
      <c r="F105" s="189" t="s">
        <v>220</v>
      </c>
      <c r="G105" s="190" t="s">
        <v>105</v>
      </c>
      <c r="H105" s="191">
        <v>1</v>
      </c>
      <c r="I105" s="192"/>
      <c r="J105" s="193">
        <f>ROUND(I105*H105,2)</f>
        <v>0</v>
      </c>
      <c r="K105" s="194"/>
      <c r="L105" s="41"/>
      <c r="M105" s="195" t="s">
        <v>19</v>
      </c>
      <c r="N105" s="196" t="s">
        <v>42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106</v>
      </c>
      <c r="AT105" s="199" t="s">
        <v>102</v>
      </c>
      <c r="AU105" s="199" t="s">
        <v>76</v>
      </c>
      <c r="AY105" s="14" t="s">
        <v>101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4" t="s">
        <v>76</v>
      </c>
      <c r="BK105" s="200">
        <f>ROUND(I105*H105,2)</f>
        <v>0</v>
      </c>
      <c r="BL105" s="14" t="s">
        <v>106</v>
      </c>
      <c r="BM105" s="199" t="s">
        <v>221</v>
      </c>
    </row>
    <row r="106" s="2" customFormat="1" ht="16.5" customHeight="1">
      <c r="A106" s="35"/>
      <c r="B106" s="36"/>
      <c r="C106" s="187" t="s">
        <v>222</v>
      </c>
      <c r="D106" s="187" t="s">
        <v>102</v>
      </c>
      <c r="E106" s="188" t="s">
        <v>223</v>
      </c>
      <c r="F106" s="189" t="s">
        <v>224</v>
      </c>
      <c r="G106" s="190" t="s">
        <v>225</v>
      </c>
      <c r="H106" s="191">
        <v>1</v>
      </c>
      <c r="I106" s="192"/>
      <c r="J106" s="193">
        <f>ROUND(I106*H106,2)</f>
        <v>0</v>
      </c>
      <c r="K106" s="194"/>
      <c r="L106" s="41"/>
      <c r="M106" s="195" t="s">
        <v>19</v>
      </c>
      <c r="N106" s="196" t="s">
        <v>42</v>
      </c>
      <c r="O106" s="81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106</v>
      </c>
      <c r="AT106" s="199" t="s">
        <v>102</v>
      </c>
      <c r="AU106" s="199" t="s">
        <v>76</v>
      </c>
      <c r="AY106" s="14" t="s">
        <v>101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4" t="s">
        <v>76</v>
      </c>
      <c r="BK106" s="200">
        <f>ROUND(I106*H106,2)</f>
        <v>0</v>
      </c>
      <c r="BL106" s="14" t="s">
        <v>106</v>
      </c>
      <c r="BM106" s="199" t="s">
        <v>226</v>
      </c>
    </row>
    <row r="107" s="2" customFormat="1" ht="16.5" customHeight="1">
      <c r="A107" s="35"/>
      <c r="B107" s="36"/>
      <c r="C107" s="187" t="s">
        <v>227</v>
      </c>
      <c r="D107" s="187" t="s">
        <v>102</v>
      </c>
      <c r="E107" s="188" t="s">
        <v>228</v>
      </c>
      <c r="F107" s="189" t="s">
        <v>229</v>
      </c>
      <c r="G107" s="190" t="s">
        <v>208</v>
      </c>
      <c r="H107" s="191">
        <v>1</v>
      </c>
      <c r="I107" s="192"/>
      <c r="J107" s="193">
        <f>ROUND(I107*H107,2)</f>
        <v>0</v>
      </c>
      <c r="K107" s="194"/>
      <c r="L107" s="41"/>
      <c r="M107" s="195" t="s">
        <v>19</v>
      </c>
      <c r="N107" s="196" t="s">
        <v>42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106</v>
      </c>
      <c r="AT107" s="199" t="s">
        <v>102</v>
      </c>
      <c r="AU107" s="199" t="s">
        <v>76</v>
      </c>
      <c r="AY107" s="14" t="s">
        <v>101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4" t="s">
        <v>76</v>
      </c>
      <c r="BK107" s="200">
        <f>ROUND(I107*H107,2)</f>
        <v>0</v>
      </c>
      <c r="BL107" s="14" t="s">
        <v>106</v>
      </c>
      <c r="BM107" s="199" t="s">
        <v>230</v>
      </c>
    </row>
    <row r="108" s="2" customFormat="1" ht="16.5" customHeight="1">
      <c r="A108" s="35"/>
      <c r="B108" s="36"/>
      <c r="C108" s="187" t="s">
        <v>231</v>
      </c>
      <c r="D108" s="187" t="s">
        <v>102</v>
      </c>
      <c r="E108" s="188" t="s">
        <v>232</v>
      </c>
      <c r="F108" s="189" t="s">
        <v>233</v>
      </c>
      <c r="G108" s="190" t="s">
        <v>105</v>
      </c>
      <c r="H108" s="191">
        <v>1</v>
      </c>
      <c r="I108" s="192"/>
      <c r="J108" s="193">
        <f>ROUND(I108*H108,2)</f>
        <v>0</v>
      </c>
      <c r="K108" s="194"/>
      <c r="L108" s="41"/>
      <c r="M108" s="195" t="s">
        <v>19</v>
      </c>
      <c r="N108" s="196" t="s">
        <v>42</v>
      </c>
      <c r="O108" s="8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106</v>
      </c>
      <c r="AT108" s="199" t="s">
        <v>102</v>
      </c>
      <c r="AU108" s="199" t="s">
        <v>76</v>
      </c>
      <c r="AY108" s="14" t="s">
        <v>101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4" t="s">
        <v>76</v>
      </c>
      <c r="BK108" s="200">
        <f>ROUND(I108*H108,2)</f>
        <v>0</v>
      </c>
      <c r="BL108" s="14" t="s">
        <v>106</v>
      </c>
      <c r="BM108" s="199" t="s">
        <v>234</v>
      </c>
    </row>
    <row r="109" s="2" customFormat="1" ht="16.5" customHeight="1">
      <c r="A109" s="35"/>
      <c r="B109" s="36"/>
      <c r="C109" s="187" t="s">
        <v>235</v>
      </c>
      <c r="D109" s="187" t="s">
        <v>102</v>
      </c>
      <c r="E109" s="188" t="s">
        <v>236</v>
      </c>
      <c r="F109" s="189" t="s">
        <v>237</v>
      </c>
      <c r="G109" s="190" t="s">
        <v>105</v>
      </c>
      <c r="H109" s="191">
        <v>1</v>
      </c>
      <c r="I109" s="192"/>
      <c r="J109" s="193">
        <f>ROUND(I109*H109,2)</f>
        <v>0</v>
      </c>
      <c r="K109" s="194"/>
      <c r="L109" s="41"/>
      <c r="M109" s="195" t="s">
        <v>19</v>
      </c>
      <c r="N109" s="196" t="s">
        <v>42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106</v>
      </c>
      <c r="AT109" s="199" t="s">
        <v>102</v>
      </c>
      <c r="AU109" s="199" t="s">
        <v>76</v>
      </c>
      <c r="AY109" s="14" t="s">
        <v>101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4" t="s">
        <v>76</v>
      </c>
      <c r="BK109" s="200">
        <f>ROUND(I109*H109,2)</f>
        <v>0</v>
      </c>
      <c r="BL109" s="14" t="s">
        <v>106</v>
      </c>
      <c r="BM109" s="199" t="s">
        <v>238</v>
      </c>
    </row>
    <row r="110" s="2" customFormat="1" ht="16.5" customHeight="1">
      <c r="A110" s="35"/>
      <c r="B110" s="36"/>
      <c r="C110" s="187" t="s">
        <v>239</v>
      </c>
      <c r="D110" s="187" t="s">
        <v>102</v>
      </c>
      <c r="E110" s="188" t="s">
        <v>240</v>
      </c>
      <c r="F110" s="189" t="s">
        <v>241</v>
      </c>
      <c r="G110" s="190" t="s">
        <v>105</v>
      </c>
      <c r="H110" s="191">
        <v>1</v>
      </c>
      <c r="I110" s="192"/>
      <c r="J110" s="193">
        <f>ROUND(I110*H110,2)</f>
        <v>0</v>
      </c>
      <c r="K110" s="194"/>
      <c r="L110" s="41"/>
      <c r="M110" s="195" t="s">
        <v>19</v>
      </c>
      <c r="N110" s="196" t="s">
        <v>42</v>
      </c>
      <c r="O110" s="8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106</v>
      </c>
      <c r="AT110" s="199" t="s">
        <v>102</v>
      </c>
      <c r="AU110" s="199" t="s">
        <v>76</v>
      </c>
      <c r="AY110" s="14" t="s">
        <v>101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4" t="s">
        <v>76</v>
      </c>
      <c r="BK110" s="200">
        <f>ROUND(I110*H110,2)</f>
        <v>0</v>
      </c>
      <c r="BL110" s="14" t="s">
        <v>106</v>
      </c>
      <c r="BM110" s="199" t="s">
        <v>242</v>
      </c>
    </row>
    <row r="111" s="2" customFormat="1" ht="16.5" customHeight="1">
      <c r="A111" s="35"/>
      <c r="B111" s="36"/>
      <c r="C111" s="187" t="s">
        <v>243</v>
      </c>
      <c r="D111" s="187" t="s">
        <v>102</v>
      </c>
      <c r="E111" s="188" t="s">
        <v>244</v>
      </c>
      <c r="F111" s="189" t="s">
        <v>245</v>
      </c>
      <c r="G111" s="190" t="s">
        <v>225</v>
      </c>
      <c r="H111" s="191">
        <v>1</v>
      </c>
      <c r="I111" s="192"/>
      <c r="J111" s="193">
        <f>ROUND(I111*H111,2)</f>
        <v>0</v>
      </c>
      <c r="K111" s="194"/>
      <c r="L111" s="41"/>
      <c r="M111" s="195" t="s">
        <v>19</v>
      </c>
      <c r="N111" s="196" t="s">
        <v>42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106</v>
      </c>
      <c r="AT111" s="199" t="s">
        <v>102</v>
      </c>
      <c r="AU111" s="199" t="s">
        <v>76</v>
      </c>
      <c r="AY111" s="14" t="s">
        <v>101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4" t="s">
        <v>76</v>
      </c>
      <c r="BK111" s="200">
        <f>ROUND(I111*H111,2)</f>
        <v>0</v>
      </c>
      <c r="BL111" s="14" t="s">
        <v>106</v>
      </c>
      <c r="BM111" s="199" t="s">
        <v>246</v>
      </c>
    </row>
    <row r="112" s="2" customFormat="1" ht="24.15" customHeight="1">
      <c r="A112" s="35"/>
      <c r="B112" s="36"/>
      <c r="C112" s="187" t="s">
        <v>247</v>
      </c>
      <c r="D112" s="187" t="s">
        <v>102</v>
      </c>
      <c r="E112" s="188" t="s">
        <v>248</v>
      </c>
      <c r="F112" s="189" t="s">
        <v>249</v>
      </c>
      <c r="G112" s="190" t="s">
        <v>105</v>
      </c>
      <c r="H112" s="191">
        <v>1</v>
      </c>
      <c r="I112" s="192"/>
      <c r="J112" s="193">
        <f>ROUND(I112*H112,2)</f>
        <v>0</v>
      </c>
      <c r="K112" s="194"/>
      <c r="L112" s="41"/>
      <c r="M112" s="195" t="s">
        <v>19</v>
      </c>
      <c r="N112" s="196" t="s">
        <v>42</v>
      </c>
      <c r="O112" s="81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106</v>
      </c>
      <c r="AT112" s="199" t="s">
        <v>102</v>
      </c>
      <c r="AU112" s="199" t="s">
        <v>76</v>
      </c>
      <c r="AY112" s="14" t="s">
        <v>101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4" t="s">
        <v>76</v>
      </c>
      <c r="BK112" s="200">
        <f>ROUND(I112*H112,2)</f>
        <v>0</v>
      </c>
      <c r="BL112" s="14" t="s">
        <v>106</v>
      </c>
      <c r="BM112" s="199" t="s">
        <v>250</v>
      </c>
    </row>
    <row r="113" s="2" customFormat="1" ht="24.15" customHeight="1">
      <c r="A113" s="35"/>
      <c r="B113" s="36"/>
      <c r="C113" s="187" t="s">
        <v>251</v>
      </c>
      <c r="D113" s="187" t="s">
        <v>102</v>
      </c>
      <c r="E113" s="188" t="s">
        <v>252</v>
      </c>
      <c r="F113" s="189" t="s">
        <v>253</v>
      </c>
      <c r="G113" s="190" t="s">
        <v>105</v>
      </c>
      <c r="H113" s="191">
        <v>1</v>
      </c>
      <c r="I113" s="192"/>
      <c r="J113" s="193">
        <f>ROUND(I113*H113,2)</f>
        <v>0</v>
      </c>
      <c r="K113" s="194"/>
      <c r="L113" s="41"/>
      <c r="M113" s="195" t="s">
        <v>19</v>
      </c>
      <c r="N113" s="196" t="s">
        <v>42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106</v>
      </c>
      <c r="AT113" s="199" t="s">
        <v>102</v>
      </c>
      <c r="AU113" s="199" t="s">
        <v>76</v>
      </c>
      <c r="AY113" s="14" t="s">
        <v>101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4" t="s">
        <v>76</v>
      </c>
      <c r="BK113" s="200">
        <f>ROUND(I113*H113,2)</f>
        <v>0</v>
      </c>
      <c r="BL113" s="14" t="s">
        <v>106</v>
      </c>
      <c r="BM113" s="199" t="s">
        <v>254</v>
      </c>
    </row>
    <row r="114" s="2" customFormat="1" ht="78" customHeight="1">
      <c r="A114" s="35"/>
      <c r="B114" s="36"/>
      <c r="C114" s="187" t="s">
        <v>255</v>
      </c>
      <c r="D114" s="187" t="s">
        <v>102</v>
      </c>
      <c r="E114" s="188" t="s">
        <v>256</v>
      </c>
      <c r="F114" s="189" t="s">
        <v>257</v>
      </c>
      <c r="G114" s="190" t="s">
        <v>105</v>
      </c>
      <c r="H114" s="191">
        <v>1</v>
      </c>
      <c r="I114" s="192"/>
      <c r="J114" s="193">
        <f>ROUND(I114*H114,2)</f>
        <v>0</v>
      </c>
      <c r="K114" s="194"/>
      <c r="L114" s="41"/>
      <c r="M114" s="195" t="s">
        <v>19</v>
      </c>
      <c r="N114" s="196" t="s">
        <v>42</v>
      </c>
      <c r="O114" s="81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106</v>
      </c>
      <c r="AT114" s="199" t="s">
        <v>102</v>
      </c>
      <c r="AU114" s="199" t="s">
        <v>76</v>
      </c>
      <c r="AY114" s="14" t="s">
        <v>101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4" t="s">
        <v>76</v>
      </c>
      <c r="BK114" s="200">
        <f>ROUND(I114*H114,2)</f>
        <v>0</v>
      </c>
      <c r="BL114" s="14" t="s">
        <v>106</v>
      </c>
      <c r="BM114" s="199" t="s">
        <v>258</v>
      </c>
    </row>
    <row r="115" s="2" customFormat="1" ht="16.5" customHeight="1">
      <c r="A115" s="35"/>
      <c r="B115" s="36"/>
      <c r="C115" s="187" t="s">
        <v>259</v>
      </c>
      <c r="D115" s="187" t="s">
        <v>102</v>
      </c>
      <c r="E115" s="188" t="s">
        <v>260</v>
      </c>
      <c r="F115" s="189" t="s">
        <v>261</v>
      </c>
      <c r="G115" s="190" t="s">
        <v>262</v>
      </c>
      <c r="H115" s="191">
        <v>1</v>
      </c>
      <c r="I115" s="192"/>
      <c r="J115" s="193">
        <f>ROUND(I115*H115,2)</f>
        <v>0</v>
      </c>
      <c r="K115" s="194"/>
      <c r="L115" s="41"/>
      <c r="M115" s="195" t="s">
        <v>19</v>
      </c>
      <c r="N115" s="196" t="s">
        <v>42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106</v>
      </c>
      <c r="AT115" s="199" t="s">
        <v>102</v>
      </c>
      <c r="AU115" s="199" t="s">
        <v>76</v>
      </c>
      <c r="AY115" s="14" t="s">
        <v>101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4" t="s">
        <v>76</v>
      </c>
      <c r="BK115" s="200">
        <f>ROUND(I115*H115,2)</f>
        <v>0</v>
      </c>
      <c r="BL115" s="14" t="s">
        <v>106</v>
      </c>
      <c r="BM115" s="199" t="s">
        <v>263</v>
      </c>
    </row>
    <row r="116" s="2" customFormat="1" ht="33" customHeight="1">
      <c r="A116" s="35"/>
      <c r="B116" s="36"/>
      <c r="C116" s="201" t="s">
        <v>264</v>
      </c>
      <c r="D116" s="201" t="s">
        <v>265</v>
      </c>
      <c r="E116" s="202" t="s">
        <v>266</v>
      </c>
      <c r="F116" s="203" t="s">
        <v>267</v>
      </c>
      <c r="G116" s="204" t="s">
        <v>105</v>
      </c>
      <c r="H116" s="205">
        <v>1</v>
      </c>
      <c r="I116" s="206"/>
      <c r="J116" s="207">
        <f>ROUND(I116*H116,2)</f>
        <v>0</v>
      </c>
      <c r="K116" s="208"/>
      <c r="L116" s="209"/>
      <c r="M116" s="210" t="s">
        <v>19</v>
      </c>
      <c r="N116" s="211" t="s">
        <v>42</v>
      </c>
      <c r="O116" s="81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268</v>
      </c>
      <c r="AT116" s="199" t="s">
        <v>265</v>
      </c>
      <c r="AU116" s="199" t="s">
        <v>76</v>
      </c>
      <c r="AY116" s="14" t="s">
        <v>101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4" t="s">
        <v>76</v>
      </c>
      <c r="BK116" s="200">
        <f>ROUND(I116*H116,2)</f>
        <v>0</v>
      </c>
      <c r="BL116" s="14" t="s">
        <v>268</v>
      </c>
      <c r="BM116" s="199" t="s">
        <v>269</v>
      </c>
    </row>
    <row r="117" s="2" customFormat="1" ht="16.5" customHeight="1">
      <c r="A117" s="35"/>
      <c r="B117" s="36"/>
      <c r="C117" s="201" t="s">
        <v>270</v>
      </c>
      <c r="D117" s="201" t="s">
        <v>265</v>
      </c>
      <c r="E117" s="202" t="s">
        <v>271</v>
      </c>
      <c r="F117" s="203" t="s">
        <v>272</v>
      </c>
      <c r="G117" s="204" t="s">
        <v>105</v>
      </c>
      <c r="H117" s="205">
        <v>1</v>
      </c>
      <c r="I117" s="206"/>
      <c r="J117" s="207">
        <f>ROUND(I117*H117,2)</f>
        <v>0</v>
      </c>
      <c r="K117" s="208"/>
      <c r="L117" s="209"/>
      <c r="M117" s="210" t="s">
        <v>19</v>
      </c>
      <c r="N117" s="211" t="s">
        <v>42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268</v>
      </c>
      <c r="AT117" s="199" t="s">
        <v>265</v>
      </c>
      <c r="AU117" s="199" t="s">
        <v>76</v>
      </c>
      <c r="AY117" s="14" t="s">
        <v>101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4" t="s">
        <v>76</v>
      </c>
      <c r="BK117" s="200">
        <f>ROUND(I117*H117,2)</f>
        <v>0</v>
      </c>
      <c r="BL117" s="14" t="s">
        <v>268</v>
      </c>
      <c r="BM117" s="199" t="s">
        <v>273</v>
      </c>
    </row>
    <row r="118" s="2" customFormat="1" ht="16.5" customHeight="1">
      <c r="A118" s="35"/>
      <c r="B118" s="36"/>
      <c r="C118" s="201" t="s">
        <v>274</v>
      </c>
      <c r="D118" s="201" t="s">
        <v>265</v>
      </c>
      <c r="E118" s="202" t="s">
        <v>275</v>
      </c>
      <c r="F118" s="203" t="s">
        <v>276</v>
      </c>
      <c r="G118" s="204" t="s">
        <v>105</v>
      </c>
      <c r="H118" s="205">
        <v>1</v>
      </c>
      <c r="I118" s="206"/>
      <c r="J118" s="207">
        <f>ROUND(I118*H118,2)</f>
        <v>0</v>
      </c>
      <c r="K118" s="208"/>
      <c r="L118" s="209"/>
      <c r="M118" s="210" t="s">
        <v>19</v>
      </c>
      <c r="N118" s="211" t="s">
        <v>42</v>
      </c>
      <c r="O118" s="8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268</v>
      </c>
      <c r="AT118" s="199" t="s">
        <v>265</v>
      </c>
      <c r="AU118" s="199" t="s">
        <v>76</v>
      </c>
      <c r="AY118" s="14" t="s">
        <v>101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4" t="s">
        <v>76</v>
      </c>
      <c r="BK118" s="200">
        <f>ROUND(I118*H118,2)</f>
        <v>0</v>
      </c>
      <c r="BL118" s="14" t="s">
        <v>268</v>
      </c>
      <c r="BM118" s="199" t="s">
        <v>277</v>
      </c>
    </row>
    <row r="119" s="2" customFormat="1" ht="21.75" customHeight="1">
      <c r="A119" s="35"/>
      <c r="B119" s="36"/>
      <c r="C119" s="201" t="s">
        <v>278</v>
      </c>
      <c r="D119" s="201" t="s">
        <v>265</v>
      </c>
      <c r="E119" s="202" t="s">
        <v>279</v>
      </c>
      <c r="F119" s="203" t="s">
        <v>280</v>
      </c>
      <c r="G119" s="204" t="s">
        <v>105</v>
      </c>
      <c r="H119" s="205">
        <v>1</v>
      </c>
      <c r="I119" s="206"/>
      <c r="J119" s="207">
        <f>ROUND(I119*H119,2)</f>
        <v>0</v>
      </c>
      <c r="K119" s="208"/>
      <c r="L119" s="209"/>
      <c r="M119" s="210" t="s">
        <v>19</v>
      </c>
      <c r="N119" s="211" t="s">
        <v>42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268</v>
      </c>
      <c r="AT119" s="199" t="s">
        <v>265</v>
      </c>
      <c r="AU119" s="199" t="s">
        <v>76</v>
      </c>
      <c r="AY119" s="14" t="s">
        <v>101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4" t="s">
        <v>76</v>
      </c>
      <c r="BK119" s="200">
        <f>ROUND(I119*H119,2)</f>
        <v>0</v>
      </c>
      <c r="BL119" s="14" t="s">
        <v>268</v>
      </c>
      <c r="BM119" s="199" t="s">
        <v>281</v>
      </c>
    </row>
    <row r="120" s="2" customFormat="1" ht="21.75" customHeight="1">
      <c r="A120" s="35"/>
      <c r="B120" s="36"/>
      <c r="C120" s="201" t="s">
        <v>282</v>
      </c>
      <c r="D120" s="201" t="s">
        <v>265</v>
      </c>
      <c r="E120" s="202" t="s">
        <v>283</v>
      </c>
      <c r="F120" s="203" t="s">
        <v>284</v>
      </c>
      <c r="G120" s="204" t="s">
        <v>105</v>
      </c>
      <c r="H120" s="205">
        <v>1</v>
      </c>
      <c r="I120" s="206"/>
      <c r="J120" s="207">
        <f>ROUND(I120*H120,2)</f>
        <v>0</v>
      </c>
      <c r="K120" s="208"/>
      <c r="L120" s="209"/>
      <c r="M120" s="210" t="s">
        <v>19</v>
      </c>
      <c r="N120" s="211" t="s">
        <v>42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268</v>
      </c>
      <c r="AT120" s="199" t="s">
        <v>265</v>
      </c>
      <c r="AU120" s="199" t="s">
        <v>76</v>
      </c>
      <c r="AY120" s="14" t="s">
        <v>101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4" t="s">
        <v>76</v>
      </c>
      <c r="BK120" s="200">
        <f>ROUND(I120*H120,2)</f>
        <v>0</v>
      </c>
      <c r="BL120" s="14" t="s">
        <v>268</v>
      </c>
      <c r="BM120" s="199" t="s">
        <v>285</v>
      </c>
    </row>
    <row r="121" s="2" customFormat="1" ht="24.15" customHeight="1">
      <c r="A121" s="35"/>
      <c r="B121" s="36"/>
      <c r="C121" s="201" t="s">
        <v>286</v>
      </c>
      <c r="D121" s="201" t="s">
        <v>265</v>
      </c>
      <c r="E121" s="202" t="s">
        <v>287</v>
      </c>
      <c r="F121" s="203" t="s">
        <v>288</v>
      </c>
      <c r="G121" s="204" t="s">
        <v>105</v>
      </c>
      <c r="H121" s="205">
        <v>1</v>
      </c>
      <c r="I121" s="206"/>
      <c r="J121" s="207">
        <f>ROUND(I121*H121,2)</f>
        <v>0</v>
      </c>
      <c r="K121" s="208"/>
      <c r="L121" s="209"/>
      <c r="M121" s="210" t="s">
        <v>19</v>
      </c>
      <c r="N121" s="211" t="s">
        <v>42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268</v>
      </c>
      <c r="AT121" s="199" t="s">
        <v>265</v>
      </c>
      <c r="AU121" s="199" t="s">
        <v>76</v>
      </c>
      <c r="AY121" s="14" t="s">
        <v>101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4" t="s">
        <v>76</v>
      </c>
      <c r="BK121" s="200">
        <f>ROUND(I121*H121,2)</f>
        <v>0</v>
      </c>
      <c r="BL121" s="14" t="s">
        <v>268</v>
      </c>
      <c r="BM121" s="199" t="s">
        <v>289</v>
      </c>
    </row>
    <row r="122" s="2" customFormat="1" ht="24.15" customHeight="1">
      <c r="A122" s="35"/>
      <c r="B122" s="36"/>
      <c r="C122" s="201" t="s">
        <v>290</v>
      </c>
      <c r="D122" s="201" t="s">
        <v>265</v>
      </c>
      <c r="E122" s="202" t="s">
        <v>291</v>
      </c>
      <c r="F122" s="203" t="s">
        <v>292</v>
      </c>
      <c r="G122" s="204" t="s">
        <v>105</v>
      </c>
      <c r="H122" s="205">
        <v>1</v>
      </c>
      <c r="I122" s="206"/>
      <c r="J122" s="207">
        <f>ROUND(I122*H122,2)</f>
        <v>0</v>
      </c>
      <c r="K122" s="208"/>
      <c r="L122" s="209"/>
      <c r="M122" s="210" t="s">
        <v>19</v>
      </c>
      <c r="N122" s="211" t="s">
        <v>42</v>
      </c>
      <c r="O122" s="8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268</v>
      </c>
      <c r="AT122" s="199" t="s">
        <v>265</v>
      </c>
      <c r="AU122" s="199" t="s">
        <v>76</v>
      </c>
      <c r="AY122" s="14" t="s">
        <v>101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4" t="s">
        <v>76</v>
      </c>
      <c r="BK122" s="200">
        <f>ROUND(I122*H122,2)</f>
        <v>0</v>
      </c>
      <c r="BL122" s="14" t="s">
        <v>268</v>
      </c>
      <c r="BM122" s="199" t="s">
        <v>293</v>
      </c>
    </row>
    <row r="123" s="2" customFormat="1" ht="24.15" customHeight="1">
      <c r="A123" s="35"/>
      <c r="B123" s="36"/>
      <c r="C123" s="201" t="s">
        <v>294</v>
      </c>
      <c r="D123" s="201" t="s">
        <v>265</v>
      </c>
      <c r="E123" s="202" t="s">
        <v>295</v>
      </c>
      <c r="F123" s="203" t="s">
        <v>296</v>
      </c>
      <c r="G123" s="204" t="s">
        <v>105</v>
      </c>
      <c r="H123" s="205">
        <v>1</v>
      </c>
      <c r="I123" s="206"/>
      <c r="J123" s="207">
        <f>ROUND(I123*H123,2)</f>
        <v>0</v>
      </c>
      <c r="K123" s="208"/>
      <c r="L123" s="209"/>
      <c r="M123" s="210" t="s">
        <v>19</v>
      </c>
      <c r="N123" s="211" t="s">
        <v>42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268</v>
      </c>
      <c r="AT123" s="199" t="s">
        <v>265</v>
      </c>
      <c r="AU123" s="199" t="s">
        <v>76</v>
      </c>
      <c r="AY123" s="14" t="s">
        <v>101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76</v>
      </c>
      <c r="BK123" s="200">
        <f>ROUND(I123*H123,2)</f>
        <v>0</v>
      </c>
      <c r="BL123" s="14" t="s">
        <v>268</v>
      </c>
      <c r="BM123" s="199" t="s">
        <v>297</v>
      </c>
    </row>
    <row r="124" s="2" customFormat="1" ht="16.5" customHeight="1">
      <c r="A124" s="35"/>
      <c r="B124" s="36"/>
      <c r="C124" s="201" t="s">
        <v>298</v>
      </c>
      <c r="D124" s="201" t="s">
        <v>265</v>
      </c>
      <c r="E124" s="202" t="s">
        <v>299</v>
      </c>
      <c r="F124" s="203" t="s">
        <v>300</v>
      </c>
      <c r="G124" s="204" t="s">
        <v>105</v>
      </c>
      <c r="H124" s="205">
        <v>1</v>
      </c>
      <c r="I124" s="206"/>
      <c r="J124" s="207">
        <f>ROUND(I124*H124,2)</f>
        <v>0</v>
      </c>
      <c r="K124" s="208"/>
      <c r="L124" s="209"/>
      <c r="M124" s="210" t="s">
        <v>19</v>
      </c>
      <c r="N124" s="211" t="s">
        <v>42</v>
      </c>
      <c r="O124" s="8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268</v>
      </c>
      <c r="AT124" s="199" t="s">
        <v>265</v>
      </c>
      <c r="AU124" s="199" t="s">
        <v>76</v>
      </c>
      <c r="AY124" s="14" t="s">
        <v>101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4" t="s">
        <v>76</v>
      </c>
      <c r="BK124" s="200">
        <f>ROUND(I124*H124,2)</f>
        <v>0</v>
      </c>
      <c r="BL124" s="14" t="s">
        <v>268</v>
      </c>
      <c r="BM124" s="199" t="s">
        <v>301</v>
      </c>
    </row>
    <row r="125" s="2" customFormat="1" ht="16.5" customHeight="1">
      <c r="A125" s="35"/>
      <c r="B125" s="36"/>
      <c r="C125" s="201" t="s">
        <v>302</v>
      </c>
      <c r="D125" s="201" t="s">
        <v>265</v>
      </c>
      <c r="E125" s="202" t="s">
        <v>303</v>
      </c>
      <c r="F125" s="203" t="s">
        <v>304</v>
      </c>
      <c r="G125" s="204" t="s">
        <v>105</v>
      </c>
      <c r="H125" s="205">
        <v>1</v>
      </c>
      <c r="I125" s="206"/>
      <c r="J125" s="207">
        <f>ROUND(I125*H125,2)</f>
        <v>0</v>
      </c>
      <c r="K125" s="208"/>
      <c r="L125" s="209"/>
      <c r="M125" s="210" t="s">
        <v>19</v>
      </c>
      <c r="N125" s="211" t="s">
        <v>42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268</v>
      </c>
      <c r="AT125" s="199" t="s">
        <v>265</v>
      </c>
      <c r="AU125" s="199" t="s">
        <v>76</v>
      </c>
      <c r="AY125" s="14" t="s">
        <v>101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76</v>
      </c>
      <c r="BK125" s="200">
        <f>ROUND(I125*H125,2)</f>
        <v>0</v>
      </c>
      <c r="BL125" s="14" t="s">
        <v>268</v>
      </c>
      <c r="BM125" s="199" t="s">
        <v>305</v>
      </c>
    </row>
    <row r="126" s="2" customFormat="1" ht="16.5" customHeight="1">
      <c r="A126" s="35"/>
      <c r="B126" s="36"/>
      <c r="C126" s="201" t="s">
        <v>306</v>
      </c>
      <c r="D126" s="201" t="s">
        <v>265</v>
      </c>
      <c r="E126" s="202" t="s">
        <v>307</v>
      </c>
      <c r="F126" s="203" t="s">
        <v>308</v>
      </c>
      <c r="G126" s="204" t="s">
        <v>105</v>
      </c>
      <c r="H126" s="205">
        <v>1</v>
      </c>
      <c r="I126" s="206"/>
      <c r="J126" s="207">
        <f>ROUND(I126*H126,2)</f>
        <v>0</v>
      </c>
      <c r="K126" s="208"/>
      <c r="L126" s="209"/>
      <c r="M126" s="210" t="s">
        <v>19</v>
      </c>
      <c r="N126" s="211" t="s">
        <v>42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268</v>
      </c>
      <c r="AT126" s="199" t="s">
        <v>265</v>
      </c>
      <c r="AU126" s="199" t="s">
        <v>76</v>
      </c>
      <c r="AY126" s="14" t="s">
        <v>101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4" t="s">
        <v>76</v>
      </c>
      <c r="BK126" s="200">
        <f>ROUND(I126*H126,2)</f>
        <v>0</v>
      </c>
      <c r="BL126" s="14" t="s">
        <v>268</v>
      </c>
      <c r="BM126" s="199" t="s">
        <v>309</v>
      </c>
    </row>
    <row r="127" s="2" customFormat="1" ht="16.5" customHeight="1">
      <c r="A127" s="35"/>
      <c r="B127" s="36"/>
      <c r="C127" s="201" t="s">
        <v>310</v>
      </c>
      <c r="D127" s="201" t="s">
        <v>265</v>
      </c>
      <c r="E127" s="202" t="s">
        <v>311</v>
      </c>
      <c r="F127" s="203" t="s">
        <v>312</v>
      </c>
      <c r="G127" s="204" t="s">
        <v>105</v>
      </c>
      <c r="H127" s="205">
        <v>1</v>
      </c>
      <c r="I127" s="206"/>
      <c r="J127" s="207">
        <f>ROUND(I127*H127,2)</f>
        <v>0</v>
      </c>
      <c r="K127" s="208"/>
      <c r="L127" s="209"/>
      <c r="M127" s="210" t="s">
        <v>19</v>
      </c>
      <c r="N127" s="211" t="s">
        <v>42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268</v>
      </c>
      <c r="AT127" s="199" t="s">
        <v>265</v>
      </c>
      <c r="AU127" s="199" t="s">
        <v>76</v>
      </c>
      <c r="AY127" s="14" t="s">
        <v>101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76</v>
      </c>
      <c r="BK127" s="200">
        <f>ROUND(I127*H127,2)</f>
        <v>0</v>
      </c>
      <c r="BL127" s="14" t="s">
        <v>268</v>
      </c>
      <c r="BM127" s="199" t="s">
        <v>313</v>
      </c>
    </row>
    <row r="128" s="2" customFormat="1" ht="16.5" customHeight="1">
      <c r="A128" s="35"/>
      <c r="B128" s="36"/>
      <c r="C128" s="201" t="s">
        <v>314</v>
      </c>
      <c r="D128" s="201" t="s">
        <v>265</v>
      </c>
      <c r="E128" s="202" t="s">
        <v>315</v>
      </c>
      <c r="F128" s="203" t="s">
        <v>316</v>
      </c>
      <c r="G128" s="204" t="s">
        <v>105</v>
      </c>
      <c r="H128" s="205">
        <v>1</v>
      </c>
      <c r="I128" s="206"/>
      <c r="J128" s="207">
        <f>ROUND(I128*H128,2)</f>
        <v>0</v>
      </c>
      <c r="K128" s="208"/>
      <c r="L128" s="209"/>
      <c r="M128" s="210" t="s">
        <v>19</v>
      </c>
      <c r="N128" s="211" t="s">
        <v>42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268</v>
      </c>
      <c r="AT128" s="199" t="s">
        <v>265</v>
      </c>
      <c r="AU128" s="199" t="s">
        <v>76</v>
      </c>
      <c r="AY128" s="14" t="s">
        <v>101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4" t="s">
        <v>76</v>
      </c>
      <c r="BK128" s="200">
        <f>ROUND(I128*H128,2)</f>
        <v>0</v>
      </c>
      <c r="BL128" s="14" t="s">
        <v>268</v>
      </c>
      <c r="BM128" s="199" t="s">
        <v>317</v>
      </c>
    </row>
    <row r="129" s="2" customFormat="1" ht="16.5" customHeight="1">
      <c r="A129" s="35"/>
      <c r="B129" s="36"/>
      <c r="C129" s="201" t="s">
        <v>318</v>
      </c>
      <c r="D129" s="201" t="s">
        <v>265</v>
      </c>
      <c r="E129" s="202" t="s">
        <v>319</v>
      </c>
      <c r="F129" s="203" t="s">
        <v>320</v>
      </c>
      <c r="G129" s="204" t="s">
        <v>105</v>
      </c>
      <c r="H129" s="205">
        <v>1</v>
      </c>
      <c r="I129" s="206"/>
      <c r="J129" s="207">
        <f>ROUND(I129*H129,2)</f>
        <v>0</v>
      </c>
      <c r="K129" s="208"/>
      <c r="L129" s="209"/>
      <c r="M129" s="210" t="s">
        <v>19</v>
      </c>
      <c r="N129" s="211" t="s">
        <v>42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268</v>
      </c>
      <c r="AT129" s="199" t="s">
        <v>265</v>
      </c>
      <c r="AU129" s="199" t="s">
        <v>76</v>
      </c>
      <c r="AY129" s="14" t="s">
        <v>101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76</v>
      </c>
      <c r="BK129" s="200">
        <f>ROUND(I129*H129,2)</f>
        <v>0</v>
      </c>
      <c r="BL129" s="14" t="s">
        <v>268</v>
      </c>
      <c r="BM129" s="199" t="s">
        <v>321</v>
      </c>
    </row>
    <row r="130" s="2" customFormat="1" ht="16.5" customHeight="1">
      <c r="A130" s="35"/>
      <c r="B130" s="36"/>
      <c r="C130" s="201" t="s">
        <v>322</v>
      </c>
      <c r="D130" s="201" t="s">
        <v>265</v>
      </c>
      <c r="E130" s="202" t="s">
        <v>323</v>
      </c>
      <c r="F130" s="203" t="s">
        <v>324</v>
      </c>
      <c r="G130" s="204" t="s">
        <v>105</v>
      </c>
      <c r="H130" s="205">
        <v>1</v>
      </c>
      <c r="I130" s="206"/>
      <c r="J130" s="207">
        <f>ROUND(I130*H130,2)</f>
        <v>0</v>
      </c>
      <c r="K130" s="208"/>
      <c r="L130" s="209"/>
      <c r="M130" s="210" t="s">
        <v>19</v>
      </c>
      <c r="N130" s="211" t="s">
        <v>42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268</v>
      </c>
      <c r="AT130" s="199" t="s">
        <v>265</v>
      </c>
      <c r="AU130" s="199" t="s">
        <v>76</v>
      </c>
      <c r="AY130" s="14" t="s">
        <v>101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76</v>
      </c>
      <c r="BK130" s="200">
        <f>ROUND(I130*H130,2)</f>
        <v>0</v>
      </c>
      <c r="BL130" s="14" t="s">
        <v>268</v>
      </c>
      <c r="BM130" s="199" t="s">
        <v>325</v>
      </c>
    </row>
    <row r="131" s="2" customFormat="1" ht="16.5" customHeight="1">
      <c r="A131" s="35"/>
      <c r="B131" s="36"/>
      <c r="C131" s="201" t="s">
        <v>326</v>
      </c>
      <c r="D131" s="201" t="s">
        <v>265</v>
      </c>
      <c r="E131" s="202" t="s">
        <v>327</v>
      </c>
      <c r="F131" s="203" t="s">
        <v>328</v>
      </c>
      <c r="G131" s="204" t="s">
        <v>105</v>
      </c>
      <c r="H131" s="205">
        <v>1</v>
      </c>
      <c r="I131" s="206"/>
      <c r="J131" s="207">
        <f>ROUND(I131*H131,2)</f>
        <v>0</v>
      </c>
      <c r="K131" s="208"/>
      <c r="L131" s="209"/>
      <c r="M131" s="210" t="s">
        <v>19</v>
      </c>
      <c r="N131" s="211" t="s">
        <v>42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268</v>
      </c>
      <c r="AT131" s="199" t="s">
        <v>265</v>
      </c>
      <c r="AU131" s="199" t="s">
        <v>76</v>
      </c>
      <c r="AY131" s="14" t="s">
        <v>101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76</v>
      </c>
      <c r="BK131" s="200">
        <f>ROUND(I131*H131,2)</f>
        <v>0</v>
      </c>
      <c r="BL131" s="14" t="s">
        <v>268</v>
      </c>
      <c r="BM131" s="199" t="s">
        <v>329</v>
      </c>
    </row>
    <row r="132" s="2" customFormat="1" ht="16.5" customHeight="1">
      <c r="A132" s="35"/>
      <c r="B132" s="36"/>
      <c r="C132" s="201" t="s">
        <v>330</v>
      </c>
      <c r="D132" s="201" t="s">
        <v>265</v>
      </c>
      <c r="E132" s="202" t="s">
        <v>331</v>
      </c>
      <c r="F132" s="203" t="s">
        <v>332</v>
      </c>
      <c r="G132" s="204" t="s">
        <v>105</v>
      </c>
      <c r="H132" s="205">
        <v>1</v>
      </c>
      <c r="I132" s="206"/>
      <c r="J132" s="207">
        <f>ROUND(I132*H132,2)</f>
        <v>0</v>
      </c>
      <c r="K132" s="208"/>
      <c r="L132" s="209"/>
      <c r="M132" s="210" t="s">
        <v>19</v>
      </c>
      <c r="N132" s="211" t="s">
        <v>42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268</v>
      </c>
      <c r="AT132" s="199" t="s">
        <v>265</v>
      </c>
      <c r="AU132" s="199" t="s">
        <v>76</v>
      </c>
      <c r="AY132" s="14" t="s">
        <v>101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4" t="s">
        <v>76</v>
      </c>
      <c r="BK132" s="200">
        <f>ROUND(I132*H132,2)</f>
        <v>0</v>
      </c>
      <c r="BL132" s="14" t="s">
        <v>268</v>
      </c>
      <c r="BM132" s="199" t="s">
        <v>333</v>
      </c>
    </row>
    <row r="133" s="2" customFormat="1" ht="16.5" customHeight="1">
      <c r="A133" s="35"/>
      <c r="B133" s="36"/>
      <c r="C133" s="201" t="s">
        <v>334</v>
      </c>
      <c r="D133" s="201" t="s">
        <v>265</v>
      </c>
      <c r="E133" s="202" t="s">
        <v>335</v>
      </c>
      <c r="F133" s="203" t="s">
        <v>336</v>
      </c>
      <c r="G133" s="204" t="s">
        <v>105</v>
      </c>
      <c r="H133" s="205">
        <v>1</v>
      </c>
      <c r="I133" s="206"/>
      <c r="J133" s="207">
        <f>ROUND(I133*H133,2)</f>
        <v>0</v>
      </c>
      <c r="K133" s="208"/>
      <c r="L133" s="209"/>
      <c r="M133" s="210" t="s">
        <v>19</v>
      </c>
      <c r="N133" s="211" t="s">
        <v>42</v>
      </c>
      <c r="O133" s="8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9" t="s">
        <v>268</v>
      </c>
      <c r="AT133" s="199" t="s">
        <v>265</v>
      </c>
      <c r="AU133" s="199" t="s">
        <v>76</v>
      </c>
      <c r="AY133" s="14" t="s">
        <v>101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76</v>
      </c>
      <c r="BK133" s="200">
        <f>ROUND(I133*H133,2)</f>
        <v>0</v>
      </c>
      <c r="BL133" s="14" t="s">
        <v>268</v>
      </c>
      <c r="BM133" s="199" t="s">
        <v>337</v>
      </c>
    </row>
    <row r="134" s="2" customFormat="1" ht="16.5" customHeight="1">
      <c r="A134" s="35"/>
      <c r="B134" s="36"/>
      <c r="C134" s="201" t="s">
        <v>338</v>
      </c>
      <c r="D134" s="201" t="s">
        <v>265</v>
      </c>
      <c r="E134" s="202" t="s">
        <v>339</v>
      </c>
      <c r="F134" s="203" t="s">
        <v>340</v>
      </c>
      <c r="G134" s="204" t="s">
        <v>105</v>
      </c>
      <c r="H134" s="205">
        <v>1</v>
      </c>
      <c r="I134" s="206"/>
      <c r="J134" s="207">
        <f>ROUND(I134*H134,2)</f>
        <v>0</v>
      </c>
      <c r="K134" s="208"/>
      <c r="L134" s="209"/>
      <c r="M134" s="210" t="s">
        <v>19</v>
      </c>
      <c r="N134" s="211" t="s">
        <v>42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268</v>
      </c>
      <c r="AT134" s="199" t="s">
        <v>265</v>
      </c>
      <c r="AU134" s="199" t="s">
        <v>76</v>
      </c>
      <c r="AY134" s="14" t="s">
        <v>101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76</v>
      </c>
      <c r="BK134" s="200">
        <f>ROUND(I134*H134,2)</f>
        <v>0</v>
      </c>
      <c r="BL134" s="14" t="s">
        <v>268</v>
      </c>
      <c r="BM134" s="199" t="s">
        <v>341</v>
      </c>
    </row>
    <row r="135" s="2" customFormat="1" ht="16.5" customHeight="1">
      <c r="A135" s="35"/>
      <c r="B135" s="36"/>
      <c r="C135" s="201" t="s">
        <v>342</v>
      </c>
      <c r="D135" s="201" t="s">
        <v>265</v>
      </c>
      <c r="E135" s="202" t="s">
        <v>343</v>
      </c>
      <c r="F135" s="203" t="s">
        <v>344</v>
      </c>
      <c r="G135" s="204" t="s">
        <v>105</v>
      </c>
      <c r="H135" s="205">
        <v>1</v>
      </c>
      <c r="I135" s="206"/>
      <c r="J135" s="207">
        <f>ROUND(I135*H135,2)</f>
        <v>0</v>
      </c>
      <c r="K135" s="208"/>
      <c r="L135" s="209"/>
      <c r="M135" s="210" t="s">
        <v>19</v>
      </c>
      <c r="N135" s="211" t="s">
        <v>42</v>
      </c>
      <c r="O135" s="8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268</v>
      </c>
      <c r="AT135" s="199" t="s">
        <v>265</v>
      </c>
      <c r="AU135" s="199" t="s">
        <v>76</v>
      </c>
      <c r="AY135" s="14" t="s">
        <v>101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76</v>
      </c>
      <c r="BK135" s="200">
        <f>ROUND(I135*H135,2)</f>
        <v>0</v>
      </c>
      <c r="BL135" s="14" t="s">
        <v>268</v>
      </c>
      <c r="BM135" s="199" t="s">
        <v>345</v>
      </c>
    </row>
    <row r="136" s="2" customFormat="1" ht="16.5" customHeight="1">
      <c r="A136" s="35"/>
      <c r="B136" s="36"/>
      <c r="C136" s="201" t="s">
        <v>346</v>
      </c>
      <c r="D136" s="201" t="s">
        <v>265</v>
      </c>
      <c r="E136" s="202" t="s">
        <v>347</v>
      </c>
      <c r="F136" s="203" t="s">
        <v>348</v>
      </c>
      <c r="G136" s="204" t="s">
        <v>105</v>
      </c>
      <c r="H136" s="205">
        <v>1</v>
      </c>
      <c r="I136" s="206"/>
      <c r="J136" s="207">
        <f>ROUND(I136*H136,2)</f>
        <v>0</v>
      </c>
      <c r="K136" s="208"/>
      <c r="L136" s="209"/>
      <c r="M136" s="210" t="s">
        <v>19</v>
      </c>
      <c r="N136" s="211" t="s">
        <v>42</v>
      </c>
      <c r="O136" s="8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268</v>
      </c>
      <c r="AT136" s="199" t="s">
        <v>265</v>
      </c>
      <c r="AU136" s="199" t="s">
        <v>76</v>
      </c>
      <c r="AY136" s="14" t="s">
        <v>101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76</v>
      </c>
      <c r="BK136" s="200">
        <f>ROUND(I136*H136,2)</f>
        <v>0</v>
      </c>
      <c r="BL136" s="14" t="s">
        <v>268</v>
      </c>
      <c r="BM136" s="199" t="s">
        <v>349</v>
      </c>
    </row>
    <row r="137" s="2" customFormat="1" ht="16.5" customHeight="1">
      <c r="A137" s="35"/>
      <c r="B137" s="36"/>
      <c r="C137" s="201" t="s">
        <v>350</v>
      </c>
      <c r="D137" s="201" t="s">
        <v>265</v>
      </c>
      <c r="E137" s="202" t="s">
        <v>351</v>
      </c>
      <c r="F137" s="203" t="s">
        <v>352</v>
      </c>
      <c r="G137" s="204" t="s">
        <v>105</v>
      </c>
      <c r="H137" s="205">
        <v>1</v>
      </c>
      <c r="I137" s="206"/>
      <c r="J137" s="207">
        <f>ROUND(I137*H137,2)</f>
        <v>0</v>
      </c>
      <c r="K137" s="208"/>
      <c r="L137" s="209"/>
      <c r="M137" s="210" t="s">
        <v>19</v>
      </c>
      <c r="N137" s="211" t="s">
        <v>42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268</v>
      </c>
      <c r="AT137" s="199" t="s">
        <v>265</v>
      </c>
      <c r="AU137" s="199" t="s">
        <v>76</v>
      </c>
      <c r="AY137" s="14" t="s">
        <v>101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76</v>
      </c>
      <c r="BK137" s="200">
        <f>ROUND(I137*H137,2)</f>
        <v>0</v>
      </c>
      <c r="BL137" s="14" t="s">
        <v>268</v>
      </c>
      <c r="BM137" s="199" t="s">
        <v>353</v>
      </c>
    </row>
    <row r="138" s="2" customFormat="1" ht="16.5" customHeight="1">
      <c r="A138" s="35"/>
      <c r="B138" s="36"/>
      <c r="C138" s="201" t="s">
        <v>354</v>
      </c>
      <c r="D138" s="201" t="s">
        <v>265</v>
      </c>
      <c r="E138" s="202" t="s">
        <v>355</v>
      </c>
      <c r="F138" s="203" t="s">
        <v>356</v>
      </c>
      <c r="G138" s="204" t="s">
        <v>105</v>
      </c>
      <c r="H138" s="205">
        <v>1</v>
      </c>
      <c r="I138" s="206"/>
      <c r="J138" s="207">
        <f>ROUND(I138*H138,2)</f>
        <v>0</v>
      </c>
      <c r="K138" s="208"/>
      <c r="L138" s="209"/>
      <c r="M138" s="210" t="s">
        <v>19</v>
      </c>
      <c r="N138" s="211" t="s">
        <v>42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268</v>
      </c>
      <c r="AT138" s="199" t="s">
        <v>265</v>
      </c>
      <c r="AU138" s="199" t="s">
        <v>76</v>
      </c>
      <c r="AY138" s="14" t="s">
        <v>101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4" t="s">
        <v>76</v>
      </c>
      <c r="BK138" s="200">
        <f>ROUND(I138*H138,2)</f>
        <v>0</v>
      </c>
      <c r="BL138" s="14" t="s">
        <v>268</v>
      </c>
      <c r="BM138" s="199" t="s">
        <v>357</v>
      </c>
    </row>
    <row r="139" s="2" customFormat="1" ht="16.5" customHeight="1">
      <c r="A139" s="35"/>
      <c r="B139" s="36"/>
      <c r="C139" s="201" t="s">
        <v>358</v>
      </c>
      <c r="D139" s="201" t="s">
        <v>265</v>
      </c>
      <c r="E139" s="202" t="s">
        <v>359</v>
      </c>
      <c r="F139" s="203" t="s">
        <v>360</v>
      </c>
      <c r="G139" s="204" t="s">
        <v>105</v>
      </c>
      <c r="H139" s="205">
        <v>1</v>
      </c>
      <c r="I139" s="206"/>
      <c r="J139" s="207">
        <f>ROUND(I139*H139,2)</f>
        <v>0</v>
      </c>
      <c r="K139" s="208"/>
      <c r="L139" s="209"/>
      <c r="M139" s="210" t="s">
        <v>19</v>
      </c>
      <c r="N139" s="211" t="s">
        <v>42</v>
      </c>
      <c r="O139" s="8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268</v>
      </c>
      <c r="AT139" s="199" t="s">
        <v>265</v>
      </c>
      <c r="AU139" s="199" t="s">
        <v>76</v>
      </c>
      <c r="AY139" s="14" t="s">
        <v>101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76</v>
      </c>
      <c r="BK139" s="200">
        <f>ROUND(I139*H139,2)</f>
        <v>0</v>
      </c>
      <c r="BL139" s="14" t="s">
        <v>268</v>
      </c>
      <c r="BM139" s="199" t="s">
        <v>361</v>
      </c>
    </row>
    <row r="140" s="2" customFormat="1" ht="16.5" customHeight="1">
      <c r="A140" s="35"/>
      <c r="B140" s="36"/>
      <c r="C140" s="201" t="s">
        <v>362</v>
      </c>
      <c r="D140" s="201" t="s">
        <v>265</v>
      </c>
      <c r="E140" s="202" t="s">
        <v>363</v>
      </c>
      <c r="F140" s="203" t="s">
        <v>364</v>
      </c>
      <c r="G140" s="204" t="s">
        <v>105</v>
      </c>
      <c r="H140" s="205">
        <v>1</v>
      </c>
      <c r="I140" s="206"/>
      <c r="J140" s="207">
        <f>ROUND(I140*H140,2)</f>
        <v>0</v>
      </c>
      <c r="K140" s="208"/>
      <c r="L140" s="209"/>
      <c r="M140" s="210" t="s">
        <v>19</v>
      </c>
      <c r="N140" s="211" t="s">
        <v>42</v>
      </c>
      <c r="O140" s="8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268</v>
      </c>
      <c r="AT140" s="199" t="s">
        <v>265</v>
      </c>
      <c r="AU140" s="199" t="s">
        <v>76</v>
      </c>
      <c r="AY140" s="14" t="s">
        <v>101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4" t="s">
        <v>76</v>
      </c>
      <c r="BK140" s="200">
        <f>ROUND(I140*H140,2)</f>
        <v>0</v>
      </c>
      <c r="BL140" s="14" t="s">
        <v>268</v>
      </c>
      <c r="BM140" s="199" t="s">
        <v>365</v>
      </c>
    </row>
    <row r="141" s="2" customFormat="1" ht="16.5" customHeight="1">
      <c r="A141" s="35"/>
      <c r="B141" s="36"/>
      <c r="C141" s="201" t="s">
        <v>366</v>
      </c>
      <c r="D141" s="201" t="s">
        <v>265</v>
      </c>
      <c r="E141" s="202" t="s">
        <v>367</v>
      </c>
      <c r="F141" s="203" t="s">
        <v>368</v>
      </c>
      <c r="G141" s="204" t="s">
        <v>105</v>
      </c>
      <c r="H141" s="205">
        <v>1</v>
      </c>
      <c r="I141" s="206"/>
      <c r="J141" s="207">
        <f>ROUND(I141*H141,2)</f>
        <v>0</v>
      </c>
      <c r="K141" s="208"/>
      <c r="L141" s="209"/>
      <c r="M141" s="210" t="s">
        <v>19</v>
      </c>
      <c r="N141" s="211" t="s">
        <v>42</v>
      </c>
      <c r="O141" s="8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268</v>
      </c>
      <c r="AT141" s="199" t="s">
        <v>265</v>
      </c>
      <c r="AU141" s="199" t="s">
        <v>76</v>
      </c>
      <c r="AY141" s="14" t="s">
        <v>101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76</v>
      </c>
      <c r="BK141" s="200">
        <f>ROUND(I141*H141,2)</f>
        <v>0</v>
      </c>
      <c r="BL141" s="14" t="s">
        <v>268</v>
      </c>
      <c r="BM141" s="199" t="s">
        <v>369</v>
      </c>
    </row>
    <row r="142" s="2" customFormat="1" ht="16.5" customHeight="1">
      <c r="A142" s="35"/>
      <c r="B142" s="36"/>
      <c r="C142" s="201" t="s">
        <v>370</v>
      </c>
      <c r="D142" s="201" t="s">
        <v>265</v>
      </c>
      <c r="E142" s="202" t="s">
        <v>371</v>
      </c>
      <c r="F142" s="203" t="s">
        <v>372</v>
      </c>
      <c r="G142" s="204" t="s">
        <v>105</v>
      </c>
      <c r="H142" s="205">
        <v>1</v>
      </c>
      <c r="I142" s="206"/>
      <c r="J142" s="207">
        <f>ROUND(I142*H142,2)</f>
        <v>0</v>
      </c>
      <c r="K142" s="208"/>
      <c r="L142" s="209"/>
      <c r="M142" s="210" t="s">
        <v>19</v>
      </c>
      <c r="N142" s="211" t="s">
        <v>42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268</v>
      </c>
      <c r="AT142" s="199" t="s">
        <v>265</v>
      </c>
      <c r="AU142" s="199" t="s">
        <v>76</v>
      </c>
      <c r="AY142" s="14" t="s">
        <v>101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76</v>
      </c>
      <c r="BK142" s="200">
        <f>ROUND(I142*H142,2)</f>
        <v>0</v>
      </c>
      <c r="BL142" s="14" t="s">
        <v>268</v>
      </c>
      <c r="BM142" s="199" t="s">
        <v>373</v>
      </c>
    </row>
    <row r="143" s="2" customFormat="1" ht="16.5" customHeight="1">
      <c r="A143" s="35"/>
      <c r="B143" s="36"/>
      <c r="C143" s="201" t="s">
        <v>374</v>
      </c>
      <c r="D143" s="201" t="s">
        <v>265</v>
      </c>
      <c r="E143" s="202" t="s">
        <v>375</v>
      </c>
      <c r="F143" s="203" t="s">
        <v>376</v>
      </c>
      <c r="G143" s="204" t="s">
        <v>105</v>
      </c>
      <c r="H143" s="205">
        <v>1</v>
      </c>
      <c r="I143" s="206"/>
      <c r="J143" s="207">
        <f>ROUND(I143*H143,2)</f>
        <v>0</v>
      </c>
      <c r="K143" s="208"/>
      <c r="L143" s="209"/>
      <c r="M143" s="210" t="s">
        <v>19</v>
      </c>
      <c r="N143" s="211" t="s">
        <v>42</v>
      </c>
      <c r="O143" s="8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268</v>
      </c>
      <c r="AT143" s="199" t="s">
        <v>265</v>
      </c>
      <c r="AU143" s="199" t="s">
        <v>76</v>
      </c>
      <c r="AY143" s="14" t="s">
        <v>101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76</v>
      </c>
      <c r="BK143" s="200">
        <f>ROUND(I143*H143,2)</f>
        <v>0</v>
      </c>
      <c r="BL143" s="14" t="s">
        <v>268</v>
      </c>
      <c r="BM143" s="199" t="s">
        <v>377</v>
      </c>
    </row>
    <row r="144" s="2" customFormat="1" ht="16.5" customHeight="1">
      <c r="A144" s="35"/>
      <c r="B144" s="36"/>
      <c r="C144" s="201" t="s">
        <v>378</v>
      </c>
      <c r="D144" s="201" t="s">
        <v>265</v>
      </c>
      <c r="E144" s="202" t="s">
        <v>379</v>
      </c>
      <c r="F144" s="203" t="s">
        <v>380</v>
      </c>
      <c r="G144" s="204" t="s">
        <v>105</v>
      </c>
      <c r="H144" s="205">
        <v>1</v>
      </c>
      <c r="I144" s="206"/>
      <c r="J144" s="207">
        <f>ROUND(I144*H144,2)</f>
        <v>0</v>
      </c>
      <c r="K144" s="208"/>
      <c r="L144" s="209"/>
      <c r="M144" s="210" t="s">
        <v>19</v>
      </c>
      <c r="N144" s="211" t="s">
        <v>42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268</v>
      </c>
      <c r="AT144" s="199" t="s">
        <v>265</v>
      </c>
      <c r="AU144" s="199" t="s">
        <v>76</v>
      </c>
      <c r="AY144" s="14" t="s">
        <v>101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76</v>
      </c>
      <c r="BK144" s="200">
        <f>ROUND(I144*H144,2)</f>
        <v>0</v>
      </c>
      <c r="BL144" s="14" t="s">
        <v>268</v>
      </c>
      <c r="BM144" s="199" t="s">
        <v>381</v>
      </c>
    </row>
    <row r="145" s="2" customFormat="1" ht="16.5" customHeight="1">
      <c r="A145" s="35"/>
      <c r="B145" s="36"/>
      <c r="C145" s="201" t="s">
        <v>382</v>
      </c>
      <c r="D145" s="201" t="s">
        <v>265</v>
      </c>
      <c r="E145" s="202" t="s">
        <v>383</v>
      </c>
      <c r="F145" s="203" t="s">
        <v>384</v>
      </c>
      <c r="G145" s="204" t="s">
        <v>105</v>
      </c>
      <c r="H145" s="205">
        <v>1</v>
      </c>
      <c r="I145" s="206"/>
      <c r="J145" s="207">
        <f>ROUND(I145*H145,2)</f>
        <v>0</v>
      </c>
      <c r="K145" s="208"/>
      <c r="L145" s="209"/>
      <c r="M145" s="210" t="s">
        <v>19</v>
      </c>
      <c r="N145" s="211" t="s">
        <v>42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268</v>
      </c>
      <c r="AT145" s="199" t="s">
        <v>265</v>
      </c>
      <c r="AU145" s="199" t="s">
        <v>76</v>
      </c>
      <c r="AY145" s="14" t="s">
        <v>101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76</v>
      </c>
      <c r="BK145" s="200">
        <f>ROUND(I145*H145,2)</f>
        <v>0</v>
      </c>
      <c r="BL145" s="14" t="s">
        <v>268</v>
      </c>
      <c r="BM145" s="199" t="s">
        <v>385</v>
      </c>
    </row>
    <row r="146" s="2" customFormat="1" ht="16.5" customHeight="1">
      <c r="A146" s="35"/>
      <c r="B146" s="36"/>
      <c r="C146" s="201" t="s">
        <v>386</v>
      </c>
      <c r="D146" s="201" t="s">
        <v>265</v>
      </c>
      <c r="E146" s="202" t="s">
        <v>387</v>
      </c>
      <c r="F146" s="203" t="s">
        <v>388</v>
      </c>
      <c r="G146" s="204" t="s">
        <v>105</v>
      </c>
      <c r="H146" s="205">
        <v>1</v>
      </c>
      <c r="I146" s="206"/>
      <c r="J146" s="207">
        <f>ROUND(I146*H146,2)</f>
        <v>0</v>
      </c>
      <c r="K146" s="208"/>
      <c r="L146" s="209"/>
      <c r="M146" s="210" t="s">
        <v>19</v>
      </c>
      <c r="N146" s="211" t="s">
        <v>42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9" t="s">
        <v>268</v>
      </c>
      <c r="AT146" s="199" t="s">
        <v>265</v>
      </c>
      <c r="AU146" s="199" t="s">
        <v>76</v>
      </c>
      <c r="AY146" s="14" t="s">
        <v>101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76</v>
      </c>
      <c r="BK146" s="200">
        <f>ROUND(I146*H146,2)</f>
        <v>0</v>
      </c>
      <c r="BL146" s="14" t="s">
        <v>268</v>
      </c>
      <c r="BM146" s="199" t="s">
        <v>389</v>
      </c>
    </row>
    <row r="147" s="2" customFormat="1" ht="16.5" customHeight="1">
      <c r="A147" s="35"/>
      <c r="B147" s="36"/>
      <c r="C147" s="201" t="s">
        <v>390</v>
      </c>
      <c r="D147" s="201" t="s">
        <v>265</v>
      </c>
      <c r="E147" s="202" t="s">
        <v>391</v>
      </c>
      <c r="F147" s="203" t="s">
        <v>392</v>
      </c>
      <c r="G147" s="204" t="s">
        <v>105</v>
      </c>
      <c r="H147" s="205">
        <v>1</v>
      </c>
      <c r="I147" s="206"/>
      <c r="J147" s="207">
        <f>ROUND(I147*H147,2)</f>
        <v>0</v>
      </c>
      <c r="K147" s="208"/>
      <c r="L147" s="209"/>
      <c r="M147" s="210" t="s">
        <v>19</v>
      </c>
      <c r="N147" s="211" t="s">
        <v>42</v>
      </c>
      <c r="O147" s="8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268</v>
      </c>
      <c r="AT147" s="199" t="s">
        <v>265</v>
      </c>
      <c r="AU147" s="199" t="s">
        <v>76</v>
      </c>
      <c r="AY147" s="14" t="s">
        <v>101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76</v>
      </c>
      <c r="BK147" s="200">
        <f>ROUND(I147*H147,2)</f>
        <v>0</v>
      </c>
      <c r="BL147" s="14" t="s">
        <v>268</v>
      </c>
      <c r="BM147" s="199" t="s">
        <v>393</v>
      </c>
    </row>
    <row r="148" s="2" customFormat="1" ht="16.5" customHeight="1">
      <c r="A148" s="35"/>
      <c r="B148" s="36"/>
      <c r="C148" s="201" t="s">
        <v>394</v>
      </c>
      <c r="D148" s="201" t="s">
        <v>265</v>
      </c>
      <c r="E148" s="202" t="s">
        <v>395</v>
      </c>
      <c r="F148" s="203" t="s">
        <v>396</v>
      </c>
      <c r="G148" s="204" t="s">
        <v>105</v>
      </c>
      <c r="H148" s="205">
        <v>1</v>
      </c>
      <c r="I148" s="206"/>
      <c r="J148" s="207">
        <f>ROUND(I148*H148,2)</f>
        <v>0</v>
      </c>
      <c r="K148" s="208"/>
      <c r="L148" s="209"/>
      <c r="M148" s="210" t="s">
        <v>19</v>
      </c>
      <c r="N148" s="211" t="s">
        <v>42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268</v>
      </c>
      <c r="AT148" s="199" t="s">
        <v>265</v>
      </c>
      <c r="AU148" s="199" t="s">
        <v>76</v>
      </c>
      <c r="AY148" s="14" t="s">
        <v>101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76</v>
      </c>
      <c r="BK148" s="200">
        <f>ROUND(I148*H148,2)</f>
        <v>0</v>
      </c>
      <c r="BL148" s="14" t="s">
        <v>268</v>
      </c>
      <c r="BM148" s="199" t="s">
        <v>397</v>
      </c>
    </row>
    <row r="149" s="2" customFormat="1" ht="16.5" customHeight="1">
      <c r="A149" s="35"/>
      <c r="B149" s="36"/>
      <c r="C149" s="201" t="s">
        <v>398</v>
      </c>
      <c r="D149" s="201" t="s">
        <v>265</v>
      </c>
      <c r="E149" s="202" t="s">
        <v>399</v>
      </c>
      <c r="F149" s="203" t="s">
        <v>400</v>
      </c>
      <c r="G149" s="204" t="s">
        <v>105</v>
      </c>
      <c r="H149" s="205">
        <v>1</v>
      </c>
      <c r="I149" s="206"/>
      <c r="J149" s="207">
        <f>ROUND(I149*H149,2)</f>
        <v>0</v>
      </c>
      <c r="K149" s="208"/>
      <c r="L149" s="209"/>
      <c r="M149" s="210" t="s">
        <v>19</v>
      </c>
      <c r="N149" s="211" t="s">
        <v>42</v>
      </c>
      <c r="O149" s="8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268</v>
      </c>
      <c r="AT149" s="199" t="s">
        <v>265</v>
      </c>
      <c r="AU149" s="199" t="s">
        <v>76</v>
      </c>
      <c r="AY149" s="14" t="s">
        <v>101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4" t="s">
        <v>76</v>
      </c>
      <c r="BK149" s="200">
        <f>ROUND(I149*H149,2)</f>
        <v>0</v>
      </c>
      <c r="BL149" s="14" t="s">
        <v>268</v>
      </c>
      <c r="BM149" s="199" t="s">
        <v>401</v>
      </c>
    </row>
    <row r="150" s="2" customFormat="1" ht="16.5" customHeight="1">
      <c r="A150" s="35"/>
      <c r="B150" s="36"/>
      <c r="C150" s="201" t="s">
        <v>402</v>
      </c>
      <c r="D150" s="201" t="s">
        <v>265</v>
      </c>
      <c r="E150" s="202" t="s">
        <v>403</v>
      </c>
      <c r="F150" s="203" t="s">
        <v>404</v>
      </c>
      <c r="G150" s="204" t="s">
        <v>105</v>
      </c>
      <c r="H150" s="205">
        <v>1</v>
      </c>
      <c r="I150" s="206"/>
      <c r="J150" s="207">
        <f>ROUND(I150*H150,2)</f>
        <v>0</v>
      </c>
      <c r="K150" s="208"/>
      <c r="L150" s="209"/>
      <c r="M150" s="210" t="s">
        <v>19</v>
      </c>
      <c r="N150" s="211" t="s">
        <v>42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268</v>
      </c>
      <c r="AT150" s="199" t="s">
        <v>265</v>
      </c>
      <c r="AU150" s="199" t="s">
        <v>76</v>
      </c>
      <c r="AY150" s="14" t="s">
        <v>101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76</v>
      </c>
      <c r="BK150" s="200">
        <f>ROUND(I150*H150,2)</f>
        <v>0</v>
      </c>
      <c r="BL150" s="14" t="s">
        <v>268</v>
      </c>
      <c r="BM150" s="199" t="s">
        <v>405</v>
      </c>
    </row>
    <row r="151" s="2" customFormat="1" ht="16.5" customHeight="1">
      <c r="A151" s="35"/>
      <c r="B151" s="36"/>
      <c r="C151" s="201" t="s">
        <v>406</v>
      </c>
      <c r="D151" s="201" t="s">
        <v>265</v>
      </c>
      <c r="E151" s="202" t="s">
        <v>407</v>
      </c>
      <c r="F151" s="203" t="s">
        <v>408</v>
      </c>
      <c r="G151" s="204" t="s">
        <v>105</v>
      </c>
      <c r="H151" s="205">
        <v>1</v>
      </c>
      <c r="I151" s="206"/>
      <c r="J151" s="207">
        <f>ROUND(I151*H151,2)</f>
        <v>0</v>
      </c>
      <c r="K151" s="208"/>
      <c r="L151" s="209"/>
      <c r="M151" s="210" t="s">
        <v>19</v>
      </c>
      <c r="N151" s="211" t="s">
        <v>42</v>
      </c>
      <c r="O151" s="8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268</v>
      </c>
      <c r="AT151" s="199" t="s">
        <v>265</v>
      </c>
      <c r="AU151" s="199" t="s">
        <v>76</v>
      </c>
      <c r="AY151" s="14" t="s">
        <v>101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76</v>
      </c>
      <c r="BK151" s="200">
        <f>ROUND(I151*H151,2)</f>
        <v>0</v>
      </c>
      <c r="BL151" s="14" t="s">
        <v>268</v>
      </c>
      <c r="BM151" s="199" t="s">
        <v>409</v>
      </c>
    </row>
    <row r="152" s="2" customFormat="1" ht="16.5" customHeight="1">
      <c r="A152" s="35"/>
      <c r="B152" s="36"/>
      <c r="C152" s="201" t="s">
        <v>410</v>
      </c>
      <c r="D152" s="201" t="s">
        <v>265</v>
      </c>
      <c r="E152" s="202" t="s">
        <v>411</v>
      </c>
      <c r="F152" s="203" t="s">
        <v>412</v>
      </c>
      <c r="G152" s="204" t="s">
        <v>105</v>
      </c>
      <c r="H152" s="205">
        <v>1</v>
      </c>
      <c r="I152" s="206"/>
      <c r="J152" s="207">
        <f>ROUND(I152*H152,2)</f>
        <v>0</v>
      </c>
      <c r="K152" s="208"/>
      <c r="L152" s="209"/>
      <c r="M152" s="210" t="s">
        <v>19</v>
      </c>
      <c r="N152" s="211" t="s">
        <v>42</v>
      </c>
      <c r="O152" s="8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268</v>
      </c>
      <c r="AT152" s="199" t="s">
        <v>265</v>
      </c>
      <c r="AU152" s="199" t="s">
        <v>76</v>
      </c>
      <c r="AY152" s="14" t="s">
        <v>101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76</v>
      </c>
      <c r="BK152" s="200">
        <f>ROUND(I152*H152,2)</f>
        <v>0</v>
      </c>
      <c r="BL152" s="14" t="s">
        <v>268</v>
      </c>
      <c r="BM152" s="199" t="s">
        <v>413</v>
      </c>
    </row>
    <row r="153" s="2" customFormat="1" ht="16.5" customHeight="1">
      <c r="A153" s="35"/>
      <c r="B153" s="36"/>
      <c r="C153" s="201" t="s">
        <v>414</v>
      </c>
      <c r="D153" s="201" t="s">
        <v>265</v>
      </c>
      <c r="E153" s="202" t="s">
        <v>415</v>
      </c>
      <c r="F153" s="203" t="s">
        <v>416</v>
      </c>
      <c r="G153" s="204" t="s">
        <v>105</v>
      </c>
      <c r="H153" s="205">
        <v>1</v>
      </c>
      <c r="I153" s="206"/>
      <c r="J153" s="207">
        <f>ROUND(I153*H153,2)</f>
        <v>0</v>
      </c>
      <c r="K153" s="208"/>
      <c r="L153" s="209"/>
      <c r="M153" s="210" t="s">
        <v>19</v>
      </c>
      <c r="N153" s="211" t="s">
        <v>42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268</v>
      </c>
      <c r="AT153" s="199" t="s">
        <v>265</v>
      </c>
      <c r="AU153" s="199" t="s">
        <v>76</v>
      </c>
      <c r="AY153" s="14" t="s">
        <v>101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76</v>
      </c>
      <c r="BK153" s="200">
        <f>ROUND(I153*H153,2)</f>
        <v>0</v>
      </c>
      <c r="BL153" s="14" t="s">
        <v>268</v>
      </c>
      <c r="BM153" s="199" t="s">
        <v>417</v>
      </c>
    </row>
    <row r="154" s="2" customFormat="1" ht="16.5" customHeight="1">
      <c r="A154" s="35"/>
      <c r="B154" s="36"/>
      <c r="C154" s="201" t="s">
        <v>418</v>
      </c>
      <c r="D154" s="201" t="s">
        <v>265</v>
      </c>
      <c r="E154" s="202" t="s">
        <v>419</v>
      </c>
      <c r="F154" s="203" t="s">
        <v>420</v>
      </c>
      <c r="G154" s="204" t="s">
        <v>105</v>
      </c>
      <c r="H154" s="205">
        <v>1</v>
      </c>
      <c r="I154" s="206"/>
      <c r="J154" s="207">
        <f>ROUND(I154*H154,2)</f>
        <v>0</v>
      </c>
      <c r="K154" s="208"/>
      <c r="L154" s="209"/>
      <c r="M154" s="210" t="s">
        <v>19</v>
      </c>
      <c r="N154" s="211" t="s">
        <v>42</v>
      </c>
      <c r="O154" s="8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268</v>
      </c>
      <c r="AT154" s="199" t="s">
        <v>265</v>
      </c>
      <c r="AU154" s="199" t="s">
        <v>76</v>
      </c>
      <c r="AY154" s="14" t="s">
        <v>101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76</v>
      </c>
      <c r="BK154" s="200">
        <f>ROUND(I154*H154,2)</f>
        <v>0</v>
      </c>
      <c r="BL154" s="14" t="s">
        <v>268</v>
      </c>
      <c r="BM154" s="199" t="s">
        <v>421</v>
      </c>
    </row>
    <row r="155" s="2" customFormat="1" ht="16.5" customHeight="1">
      <c r="A155" s="35"/>
      <c r="B155" s="36"/>
      <c r="C155" s="201" t="s">
        <v>422</v>
      </c>
      <c r="D155" s="201" t="s">
        <v>265</v>
      </c>
      <c r="E155" s="202" t="s">
        <v>423</v>
      </c>
      <c r="F155" s="203" t="s">
        <v>424</v>
      </c>
      <c r="G155" s="204" t="s">
        <v>105</v>
      </c>
      <c r="H155" s="205">
        <v>1</v>
      </c>
      <c r="I155" s="206"/>
      <c r="J155" s="207">
        <f>ROUND(I155*H155,2)</f>
        <v>0</v>
      </c>
      <c r="K155" s="208"/>
      <c r="L155" s="209"/>
      <c r="M155" s="210" t="s">
        <v>19</v>
      </c>
      <c r="N155" s="211" t="s">
        <v>42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268</v>
      </c>
      <c r="AT155" s="199" t="s">
        <v>265</v>
      </c>
      <c r="AU155" s="199" t="s">
        <v>76</v>
      </c>
      <c r="AY155" s="14" t="s">
        <v>101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76</v>
      </c>
      <c r="BK155" s="200">
        <f>ROUND(I155*H155,2)</f>
        <v>0</v>
      </c>
      <c r="BL155" s="14" t="s">
        <v>268</v>
      </c>
      <c r="BM155" s="199" t="s">
        <v>425</v>
      </c>
    </row>
    <row r="156" s="2" customFormat="1" ht="16.5" customHeight="1">
      <c r="A156" s="35"/>
      <c r="B156" s="36"/>
      <c r="C156" s="201" t="s">
        <v>426</v>
      </c>
      <c r="D156" s="201" t="s">
        <v>265</v>
      </c>
      <c r="E156" s="202" t="s">
        <v>427</v>
      </c>
      <c r="F156" s="203" t="s">
        <v>428</v>
      </c>
      <c r="G156" s="204" t="s">
        <v>105</v>
      </c>
      <c r="H156" s="205">
        <v>1</v>
      </c>
      <c r="I156" s="206"/>
      <c r="J156" s="207">
        <f>ROUND(I156*H156,2)</f>
        <v>0</v>
      </c>
      <c r="K156" s="208"/>
      <c r="L156" s="209"/>
      <c r="M156" s="210" t="s">
        <v>19</v>
      </c>
      <c r="N156" s="211" t="s">
        <v>42</v>
      </c>
      <c r="O156" s="8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9" t="s">
        <v>268</v>
      </c>
      <c r="AT156" s="199" t="s">
        <v>265</v>
      </c>
      <c r="AU156" s="199" t="s">
        <v>76</v>
      </c>
      <c r="AY156" s="14" t="s">
        <v>101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76</v>
      </c>
      <c r="BK156" s="200">
        <f>ROUND(I156*H156,2)</f>
        <v>0</v>
      </c>
      <c r="BL156" s="14" t="s">
        <v>268</v>
      </c>
      <c r="BM156" s="199" t="s">
        <v>429</v>
      </c>
    </row>
    <row r="157" s="2" customFormat="1" ht="16.5" customHeight="1">
      <c r="A157" s="35"/>
      <c r="B157" s="36"/>
      <c r="C157" s="201" t="s">
        <v>430</v>
      </c>
      <c r="D157" s="201" t="s">
        <v>265</v>
      </c>
      <c r="E157" s="202" t="s">
        <v>431</v>
      </c>
      <c r="F157" s="203" t="s">
        <v>432</v>
      </c>
      <c r="G157" s="204" t="s">
        <v>433</v>
      </c>
      <c r="H157" s="205">
        <v>1</v>
      </c>
      <c r="I157" s="206"/>
      <c r="J157" s="207">
        <f>ROUND(I157*H157,2)</f>
        <v>0</v>
      </c>
      <c r="K157" s="208"/>
      <c r="L157" s="209"/>
      <c r="M157" s="210" t="s">
        <v>19</v>
      </c>
      <c r="N157" s="211" t="s">
        <v>42</v>
      </c>
      <c r="O157" s="8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268</v>
      </c>
      <c r="AT157" s="199" t="s">
        <v>265</v>
      </c>
      <c r="AU157" s="199" t="s">
        <v>76</v>
      </c>
      <c r="AY157" s="14" t="s">
        <v>101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76</v>
      </c>
      <c r="BK157" s="200">
        <f>ROUND(I157*H157,2)</f>
        <v>0</v>
      </c>
      <c r="BL157" s="14" t="s">
        <v>268</v>
      </c>
      <c r="BM157" s="199" t="s">
        <v>434</v>
      </c>
    </row>
    <row r="158" s="2" customFormat="1" ht="16.5" customHeight="1">
      <c r="A158" s="35"/>
      <c r="B158" s="36"/>
      <c r="C158" s="201" t="s">
        <v>435</v>
      </c>
      <c r="D158" s="201" t="s">
        <v>265</v>
      </c>
      <c r="E158" s="202" t="s">
        <v>436</v>
      </c>
      <c r="F158" s="203" t="s">
        <v>437</v>
      </c>
      <c r="G158" s="204" t="s">
        <v>105</v>
      </c>
      <c r="H158" s="205">
        <v>1</v>
      </c>
      <c r="I158" s="206"/>
      <c r="J158" s="207">
        <f>ROUND(I158*H158,2)</f>
        <v>0</v>
      </c>
      <c r="K158" s="208"/>
      <c r="L158" s="209"/>
      <c r="M158" s="210" t="s">
        <v>19</v>
      </c>
      <c r="N158" s="211" t="s">
        <v>42</v>
      </c>
      <c r="O158" s="8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268</v>
      </c>
      <c r="AT158" s="199" t="s">
        <v>265</v>
      </c>
      <c r="AU158" s="199" t="s">
        <v>76</v>
      </c>
      <c r="AY158" s="14" t="s">
        <v>101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76</v>
      </c>
      <c r="BK158" s="200">
        <f>ROUND(I158*H158,2)</f>
        <v>0</v>
      </c>
      <c r="BL158" s="14" t="s">
        <v>268</v>
      </c>
      <c r="BM158" s="199" t="s">
        <v>438</v>
      </c>
    </row>
    <row r="159" s="2" customFormat="1" ht="16.5" customHeight="1">
      <c r="A159" s="35"/>
      <c r="B159" s="36"/>
      <c r="C159" s="201" t="s">
        <v>439</v>
      </c>
      <c r="D159" s="201" t="s">
        <v>265</v>
      </c>
      <c r="E159" s="202" t="s">
        <v>440</v>
      </c>
      <c r="F159" s="203" t="s">
        <v>441</v>
      </c>
      <c r="G159" s="204" t="s">
        <v>105</v>
      </c>
      <c r="H159" s="205">
        <v>1</v>
      </c>
      <c r="I159" s="206"/>
      <c r="J159" s="207">
        <f>ROUND(I159*H159,2)</f>
        <v>0</v>
      </c>
      <c r="K159" s="208"/>
      <c r="L159" s="209"/>
      <c r="M159" s="210" t="s">
        <v>19</v>
      </c>
      <c r="N159" s="211" t="s">
        <v>42</v>
      </c>
      <c r="O159" s="8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268</v>
      </c>
      <c r="AT159" s="199" t="s">
        <v>265</v>
      </c>
      <c r="AU159" s="199" t="s">
        <v>76</v>
      </c>
      <c r="AY159" s="14" t="s">
        <v>101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76</v>
      </c>
      <c r="BK159" s="200">
        <f>ROUND(I159*H159,2)</f>
        <v>0</v>
      </c>
      <c r="BL159" s="14" t="s">
        <v>268</v>
      </c>
      <c r="BM159" s="199" t="s">
        <v>442</v>
      </c>
    </row>
    <row r="160" s="2" customFormat="1" ht="16.5" customHeight="1">
      <c r="A160" s="35"/>
      <c r="B160" s="36"/>
      <c r="C160" s="201" t="s">
        <v>443</v>
      </c>
      <c r="D160" s="201" t="s">
        <v>265</v>
      </c>
      <c r="E160" s="202" t="s">
        <v>444</v>
      </c>
      <c r="F160" s="203" t="s">
        <v>445</v>
      </c>
      <c r="G160" s="204" t="s">
        <v>105</v>
      </c>
      <c r="H160" s="205">
        <v>1</v>
      </c>
      <c r="I160" s="206"/>
      <c r="J160" s="207">
        <f>ROUND(I160*H160,2)</f>
        <v>0</v>
      </c>
      <c r="K160" s="208"/>
      <c r="L160" s="209"/>
      <c r="M160" s="210" t="s">
        <v>19</v>
      </c>
      <c r="N160" s="211" t="s">
        <v>42</v>
      </c>
      <c r="O160" s="8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268</v>
      </c>
      <c r="AT160" s="199" t="s">
        <v>265</v>
      </c>
      <c r="AU160" s="199" t="s">
        <v>76</v>
      </c>
      <c r="AY160" s="14" t="s">
        <v>101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76</v>
      </c>
      <c r="BK160" s="200">
        <f>ROUND(I160*H160,2)</f>
        <v>0</v>
      </c>
      <c r="BL160" s="14" t="s">
        <v>268</v>
      </c>
      <c r="BM160" s="199" t="s">
        <v>446</v>
      </c>
    </row>
    <row r="161" s="2" customFormat="1" ht="16.5" customHeight="1">
      <c r="A161" s="35"/>
      <c r="B161" s="36"/>
      <c r="C161" s="201" t="s">
        <v>447</v>
      </c>
      <c r="D161" s="201" t="s">
        <v>265</v>
      </c>
      <c r="E161" s="202" t="s">
        <v>448</v>
      </c>
      <c r="F161" s="203" t="s">
        <v>449</v>
      </c>
      <c r="G161" s="204" t="s">
        <v>105</v>
      </c>
      <c r="H161" s="205">
        <v>1</v>
      </c>
      <c r="I161" s="206"/>
      <c r="J161" s="207">
        <f>ROUND(I161*H161,2)</f>
        <v>0</v>
      </c>
      <c r="K161" s="208"/>
      <c r="L161" s="209"/>
      <c r="M161" s="210" t="s">
        <v>19</v>
      </c>
      <c r="N161" s="211" t="s">
        <v>42</v>
      </c>
      <c r="O161" s="8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268</v>
      </c>
      <c r="AT161" s="199" t="s">
        <v>265</v>
      </c>
      <c r="AU161" s="199" t="s">
        <v>76</v>
      </c>
      <c r="AY161" s="14" t="s">
        <v>101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76</v>
      </c>
      <c r="BK161" s="200">
        <f>ROUND(I161*H161,2)</f>
        <v>0</v>
      </c>
      <c r="BL161" s="14" t="s">
        <v>268</v>
      </c>
      <c r="BM161" s="199" t="s">
        <v>450</v>
      </c>
    </row>
    <row r="162" s="2" customFormat="1" ht="16.5" customHeight="1">
      <c r="A162" s="35"/>
      <c r="B162" s="36"/>
      <c r="C162" s="201" t="s">
        <v>451</v>
      </c>
      <c r="D162" s="201" t="s">
        <v>265</v>
      </c>
      <c r="E162" s="202" t="s">
        <v>452</v>
      </c>
      <c r="F162" s="203" t="s">
        <v>453</v>
      </c>
      <c r="G162" s="204" t="s">
        <v>105</v>
      </c>
      <c r="H162" s="205">
        <v>1</v>
      </c>
      <c r="I162" s="206"/>
      <c r="J162" s="207">
        <f>ROUND(I162*H162,2)</f>
        <v>0</v>
      </c>
      <c r="K162" s="208"/>
      <c r="L162" s="209"/>
      <c r="M162" s="210" t="s">
        <v>19</v>
      </c>
      <c r="N162" s="211" t="s">
        <v>42</v>
      </c>
      <c r="O162" s="8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268</v>
      </c>
      <c r="AT162" s="199" t="s">
        <v>265</v>
      </c>
      <c r="AU162" s="199" t="s">
        <v>76</v>
      </c>
      <c r="AY162" s="14" t="s">
        <v>101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76</v>
      </c>
      <c r="BK162" s="200">
        <f>ROUND(I162*H162,2)</f>
        <v>0</v>
      </c>
      <c r="BL162" s="14" t="s">
        <v>268</v>
      </c>
      <c r="BM162" s="199" t="s">
        <v>454</v>
      </c>
    </row>
    <row r="163" s="2" customFormat="1" ht="16.5" customHeight="1">
      <c r="A163" s="35"/>
      <c r="B163" s="36"/>
      <c r="C163" s="201" t="s">
        <v>455</v>
      </c>
      <c r="D163" s="201" t="s">
        <v>265</v>
      </c>
      <c r="E163" s="202" t="s">
        <v>456</v>
      </c>
      <c r="F163" s="203" t="s">
        <v>457</v>
      </c>
      <c r="G163" s="204" t="s">
        <v>105</v>
      </c>
      <c r="H163" s="205">
        <v>1</v>
      </c>
      <c r="I163" s="206"/>
      <c r="J163" s="207">
        <f>ROUND(I163*H163,2)</f>
        <v>0</v>
      </c>
      <c r="K163" s="208"/>
      <c r="L163" s="209"/>
      <c r="M163" s="210" t="s">
        <v>19</v>
      </c>
      <c r="N163" s="211" t="s">
        <v>42</v>
      </c>
      <c r="O163" s="8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268</v>
      </c>
      <c r="AT163" s="199" t="s">
        <v>265</v>
      </c>
      <c r="AU163" s="199" t="s">
        <v>76</v>
      </c>
      <c r="AY163" s="14" t="s">
        <v>101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76</v>
      </c>
      <c r="BK163" s="200">
        <f>ROUND(I163*H163,2)</f>
        <v>0</v>
      </c>
      <c r="BL163" s="14" t="s">
        <v>268</v>
      </c>
      <c r="BM163" s="199" t="s">
        <v>458</v>
      </c>
    </row>
    <row r="164" s="2" customFormat="1" ht="16.5" customHeight="1">
      <c r="A164" s="35"/>
      <c r="B164" s="36"/>
      <c r="C164" s="201" t="s">
        <v>459</v>
      </c>
      <c r="D164" s="201" t="s">
        <v>265</v>
      </c>
      <c r="E164" s="202" t="s">
        <v>460</v>
      </c>
      <c r="F164" s="203" t="s">
        <v>461</v>
      </c>
      <c r="G164" s="204" t="s">
        <v>105</v>
      </c>
      <c r="H164" s="205">
        <v>1</v>
      </c>
      <c r="I164" s="206"/>
      <c r="J164" s="207">
        <f>ROUND(I164*H164,2)</f>
        <v>0</v>
      </c>
      <c r="K164" s="208"/>
      <c r="L164" s="209"/>
      <c r="M164" s="210" t="s">
        <v>19</v>
      </c>
      <c r="N164" s="211" t="s">
        <v>42</v>
      </c>
      <c r="O164" s="8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268</v>
      </c>
      <c r="AT164" s="199" t="s">
        <v>265</v>
      </c>
      <c r="AU164" s="199" t="s">
        <v>76</v>
      </c>
      <c r="AY164" s="14" t="s">
        <v>101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76</v>
      </c>
      <c r="BK164" s="200">
        <f>ROUND(I164*H164,2)</f>
        <v>0</v>
      </c>
      <c r="BL164" s="14" t="s">
        <v>268</v>
      </c>
      <c r="BM164" s="199" t="s">
        <v>462</v>
      </c>
    </row>
    <row r="165" s="2" customFormat="1" ht="16.5" customHeight="1">
      <c r="A165" s="35"/>
      <c r="B165" s="36"/>
      <c r="C165" s="201" t="s">
        <v>463</v>
      </c>
      <c r="D165" s="201" t="s">
        <v>265</v>
      </c>
      <c r="E165" s="202" t="s">
        <v>464</v>
      </c>
      <c r="F165" s="203" t="s">
        <v>465</v>
      </c>
      <c r="G165" s="204" t="s">
        <v>105</v>
      </c>
      <c r="H165" s="205">
        <v>1</v>
      </c>
      <c r="I165" s="206"/>
      <c r="J165" s="207">
        <f>ROUND(I165*H165,2)</f>
        <v>0</v>
      </c>
      <c r="K165" s="208"/>
      <c r="L165" s="209"/>
      <c r="M165" s="210" t="s">
        <v>19</v>
      </c>
      <c r="N165" s="211" t="s">
        <v>42</v>
      </c>
      <c r="O165" s="8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268</v>
      </c>
      <c r="AT165" s="199" t="s">
        <v>265</v>
      </c>
      <c r="AU165" s="199" t="s">
        <v>76</v>
      </c>
      <c r="AY165" s="14" t="s">
        <v>101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76</v>
      </c>
      <c r="BK165" s="200">
        <f>ROUND(I165*H165,2)</f>
        <v>0</v>
      </c>
      <c r="BL165" s="14" t="s">
        <v>268</v>
      </c>
      <c r="BM165" s="199" t="s">
        <v>466</v>
      </c>
    </row>
    <row r="166" s="2" customFormat="1" ht="16.5" customHeight="1">
      <c r="A166" s="35"/>
      <c r="B166" s="36"/>
      <c r="C166" s="201" t="s">
        <v>467</v>
      </c>
      <c r="D166" s="201" t="s">
        <v>265</v>
      </c>
      <c r="E166" s="202" t="s">
        <v>468</v>
      </c>
      <c r="F166" s="203" t="s">
        <v>469</v>
      </c>
      <c r="G166" s="204" t="s">
        <v>105</v>
      </c>
      <c r="H166" s="205">
        <v>1</v>
      </c>
      <c r="I166" s="206"/>
      <c r="J166" s="207">
        <f>ROUND(I166*H166,2)</f>
        <v>0</v>
      </c>
      <c r="K166" s="208"/>
      <c r="L166" s="209"/>
      <c r="M166" s="212" t="s">
        <v>19</v>
      </c>
      <c r="N166" s="213" t="s">
        <v>42</v>
      </c>
      <c r="O166" s="21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268</v>
      </c>
      <c r="AT166" s="199" t="s">
        <v>265</v>
      </c>
      <c r="AU166" s="199" t="s">
        <v>76</v>
      </c>
      <c r="AY166" s="14" t="s">
        <v>101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76</v>
      </c>
      <c r="BK166" s="200">
        <f>ROUND(I166*H166,2)</f>
        <v>0</v>
      </c>
      <c r="BL166" s="14" t="s">
        <v>268</v>
      </c>
      <c r="BM166" s="199" t="s">
        <v>470</v>
      </c>
    </row>
    <row r="167" s="2" customFormat="1" ht="6.96" customHeight="1">
      <c r="A167" s="35"/>
      <c r="B167" s="56"/>
      <c r="C167" s="57"/>
      <c r="D167" s="57"/>
      <c r="E167" s="57"/>
      <c r="F167" s="57"/>
      <c r="G167" s="57"/>
      <c r="H167" s="57"/>
      <c r="I167" s="57"/>
      <c r="J167" s="57"/>
      <c r="K167" s="57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RBUc/Wyput6wkPuQXPLAXgIE3H+cxrbNhF8DbDYMTTcehBppxDHL9RNctJv4XWligZfiwl3x8ffwLL9YZIN5mA==" hashValue="fkB+t3hkKwsaJl0rQdvghCwrhBF5NNQC6n7LnA1fzibUAt2q6VppTaxDRrahdMKWNCVBiVxOJz6A1GSM8sccBA==" algorithmName="SHA-512" password="CC35"/>
  <autoFilter ref="C73:K166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2" customFormat="1" ht="45" customHeight="1">
      <c r="B3" s="221"/>
      <c r="C3" s="222" t="s">
        <v>471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472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473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474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475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476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477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478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479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480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481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75</v>
      </c>
      <c r="F18" s="228" t="s">
        <v>482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483</v>
      </c>
      <c r="F19" s="228" t="s">
        <v>484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485</v>
      </c>
      <c r="F20" s="228" t="s">
        <v>486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487</v>
      </c>
      <c r="F21" s="228" t="s">
        <v>488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98</v>
      </c>
      <c r="F22" s="228" t="s">
        <v>489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490</v>
      </c>
      <c r="F23" s="228" t="s">
        <v>491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492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493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494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495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496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497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498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499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500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86</v>
      </c>
      <c r="F36" s="228"/>
      <c r="G36" s="228" t="s">
        <v>501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502</v>
      </c>
      <c r="F37" s="228"/>
      <c r="G37" s="228" t="s">
        <v>503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52</v>
      </c>
      <c r="F38" s="228"/>
      <c r="G38" s="228" t="s">
        <v>504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53</v>
      </c>
      <c r="F39" s="228"/>
      <c r="G39" s="228" t="s">
        <v>505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87</v>
      </c>
      <c r="F40" s="228"/>
      <c r="G40" s="228" t="s">
        <v>506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88</v>
      </c>
      <c r="F41" s="228"/>
      <c r="G41" s="228" t="s">
        <v>507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508</v>
      </c>
      <c r="F42" s="228"/>
      <c r="G42" s="228" t="s">
        <v>509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510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511</v>
      </c>
      <c r="F44" s="228"/>
      <c r="G44" s="228" t="s">
        <v>512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90</v>
      </c>
      <c r="F45" s="228"/>
      <c r="G45" s="228" t="s">
        <v>513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514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515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516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517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518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519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520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521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522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523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524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525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526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527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528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529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530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531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532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533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534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535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536</v>
      </c>
      <c r="D76" s="246"/>
      <c r="E76" s="246"/>
      <c r="F76" s="246" t="s">
        <v>537</v>
      </c>
      <c r="G76" s="247"/>
      <c r="H76" s="246" t="s">
        <v>53</v>
      </c>
      <c r="I76" s="246" t="s">
        <v>56</v>
      </c>
      <c r="J76" s="246" t="s">
        <v>538</v>
      </c>
      <c r="K76" s="245"/>
    </row>
    <row r="77" s="1" customFormat="1" ht="17.25" customHeight="1">
      <c r="B77" s="243"/>
      <c r="C77" s="248" t="s">
        <v>539</v>
      </c>
      <c r="D77" s="248"/>
      <c r="E77" s="248"/>
      <c r="F77" s="249" t="s">
        <v>540</v>
      </c>
      <c r="G77" s="250"/>
      <c r="H77" s="248"/>
      <c r="I77" s="248"/>
      <c r="J77" s="248" t="s">
        <v>541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52</v>
      </c>
      <c r="D79" s="253"/>
      <c r="E79" s="253"/>
      <c r="F79" s="254" t="s">
        <v>542</v>
      </c>
      <c r="G79" s="255"/>
      <c r="H79" s="231" t="s">
        <v>543</v>
      </c>
      <c r="I79" s="231" t="s">
        <v>544</v>
      </c>
      <c r="J79" s="231">
        <v>20</v>
      </c>
      <c r="K79" s="245"/>
    </row>
    <row r="80" s="1" customFormat="1" ht="15" customHeight="1">
      <c r="B80" s="243"/>
      <c r="C80" s="231" t="s">
        <v>545</v>
      </c>
      <c r="D80" s="231"/>
      <c r="E80" s="231"/>
      <c r="F80" s="254" t="s">
        <v>542</v>
      </c>
      <c r="G80" s="255"/>
      <c r="H80" s="231" t="s">
        <v>546</v>
      </c>
      <c r="I80" s="231" t="s">
        <v>544</v>
      </c>
      <c r="J80" s="231">
        <v>120</v>
      </c>
      <c r="K80" s="245"/>
    </row>
    <row r="81" s="1" customFormat="1" ht="15" customHeight="1">
      <c r="B81" s="256"/>
      <c r="C81" s="231" t="s">
        <v>547</v>
      </c>
      <c r="D81" s="231"/>
      <c r="E81" s="231"/>
      <c r="F81" s="254" t="s">
        <v>548</v>
      </c>
      <c r="G81" s="255"/>
      <c r="H81" s="231" t="s">
        <v>549</v>
      </c>
      <c r="I81" s="231" t="s">
        <v>544</v>
      </c>
      <c r="J81" s="231">
        <v>50</v>
      </c>
      <c r="K81" s="245"/>
    </row>
    <row r="82" s="1" customFormat="1" ht="15" customHeight="1">
      <c r="B82" s="256"/>
      <c r="C82" s="231" t="s">
        <v>550</v>
      </c>
      <c r="D82" s="231"/>
      <c r="E82" s="231"/>
      <c r="F82" s="254" t="s">
        <v>542</v>
      </c>
      <c r="G82" s="255"/>
      <c r="H82" s="231" t="s">
        <v>551</v>
      </c>
      <c r="I82" s="231" t="s">
        <v>552</v>
      </c>
      <c r="J82" s="231"/>
      <c r="K82" s="245"/>
    </row>
    <row r="83" s="1" customFormat="1" ht="15" customHeight="1">
      <c r="B83" s="256"/>
      <c r="C83" s="257" t="s">
        <v>553</v>
      </c>
      <c r="D83" s="257"/>
      <c r="E83" s="257"/>
      <c r="F83" s="258" t="s">
        <v>548</v>
      </c>
      <c r="G83" s="257"/>
      <c r="H83" s="257" t="s">
        <v>554</v>
      </c>
      <c r="I83" s="257" t="s">
        <v>544</v>
      </c>
      <c r="J83" s="257">
        <v>15</v>
      </c>
      <c r="K83" s="245"/>
    </row>
    <row r="84" s="1" customFormat="1" ht="15" customHeight="1">
      <c r="B84" s="256"/>
      <c r="C84" s="257" t="s">
        <v>555</v>
      </c>
      <c r="D84" s="257"/>
      <c r="E84" s="257"/>
      <c r="F84" s="258" t="s">
        <v>548</v>
      </c>
      <c r="G84" s="257"/>
      <c r="H84" s="257" t="s">
        <v>556</v>
      </c>
      <c r="I84" s="257" t="s">
        <v>544</v>
      </c>
      <c r="J84" s="257">
        <v>15</v>
      </c>
      <c r="K84" s="245"/>
    </row>
    <row r="85" s="1" customFormat="1" ht="15" customHeight="1">
      <c r="B85" s="256"/>
      <c r="C85" s="257" t="s">
        <v>557</v>
      </c>
      <c r="D85" s="257"/>
      <c r="E85" s="257"/>
      <c r="F85" s="258" t="s">
        <v>548</v>
      </c>
      <c r="G85" s="257"/>
      <c r="H85" s="257" t="s">
        <v>558</v>
      </c>
      <c r="I85" s="257" t="s">
        <v>544</v>
      </c>
      <c r="J85" s="257">
        <v>20</v>
      </c>
      <c r="K85" s="245"/>
    </row>
    <row r="86" s="1" customFormat="1" ht="15" customHeight="1">
      <c r="B86" s="256"/>
      <c r="C86" s="257" t="s">
        <v>559</v>
      </c>
      <c r="D86" s="257"/>
      <c r="E86" s="257"/>
      <c r="F86" s="258" t="s">
        <v>548</v>
      </c>
      <c r="G86" s="257"/>
      <c r="H86" s="257" t="s">
        <v>560</v>
      </c>
      <c r="I86" s="257" t="s">
        <v>544</v>
      </c>
      <c r="J86" s="257">
        <v>20</v>
      </c>
      <c r="K86" s="245"/>
    </row>
    <row r="87" s="1" customFormat="1" ht="15" customHeight="1">
      <c r="B87" s="256"/>
      <c r="C87" s="231" t="s">
        <v>561</v>
      </c>
      <c r="D87" s="231"/>
      <c r="E87" s="231"/>
      <c r="F87" s="254" t="s">
        <v>548</v>
      </c>
      <c r="G87" s="255"/>
      <c r="H87" s="231" t="s">
        <v>562</v>
      </c>
      <c r="I87" s="231" t="s">
        <v>544</v>
      </c>
      <c r="J87" s="231">
        <v>50</v>
      </c>
      <c r="K87" s="245"/>
    </row>
    <row r="88" s="1" customFormat="1" ht="15" customHeight="1">
      <c r="B88" s="256"/>
      <c r="C88" s="231" t="s">
        <v>563</v>
      </c>
      <c r="D88" s="231"/>
      <c r="E88" s="231"/>
      <c r="F88" s="254" t="s">
        <v>548</v>
      </c>
      <c r="G88" s="255"/>
      <c r="H88" s="231" t="s">
        <v>564</v>
      </c>
      <c r="I88" s="231" t="s">
        <v>544</v>
      </c>
      <c r="J88" s="231">
        <v>20</v>
      </c>
      <c r="K88" s="245"/>
    </row>
    <row r="89" s="1" customFormat="1" ht="15" customHeight="1">
      <c r="B89" s="256"/>
      <c r="C89" s="231" t="s">
        <v>565</v>
      </c>
      <c r="D89" s="231"/>
      <c r="E89" s="231"/>
      <c r="F89" s="254" t="s">
        <v>548</v>
      </c>
      <c r="G89" s="255"/>
      <c r="H89" s="231" t="s">
        <v>566</v>
      </c>
      <c r="I89" s="231" t="s">
        <v>544</v>
      </c>
      <c r="J89" s="231">
        <v>20</v>
      </c>
      <c r="K89" s="245"/>
    </row>
    <row r="90" s="1" customFormat="1" ht="15" customHeight="1">
      <c r="B90" s="256"/>
      <c r="C90" s="231" t="s">
        <v>567</v>
      </c>
      <c r="D90" s="231"/>
      <c r="E90" s="231"/>
      <c r="F90" s="254" t="s">
        <v>548</v>
      </c>
      <c r="G90" s="255"/>
      <c r="H90" s="231" t="s">
        <v>568</v>
      </c>
      <c r="I90" s="231" t="s">
        <v>544</v>
      </c>
      <c r="J90" s="231">
        <v>50</v>
      </c>
      <c r="K90" s="245"/>
    </row>
    <row r="91" s="1" customFormat="1" ht="15" customHeight="1">
      <c r="B91" s="256"/>
      <c r="C91" s="231" t="s">
        <v>569</v>
      </c>
      <c r="D91" s="231"/>
      <c r="E91" s="231"/>
      <c r="F91" s="254" t="s">
        <v>548</v>
      </c>
      <c r="G91" s="255"/>
      <c r="H91" s="231" t="s">
        <v>569</v>
      </c>
      <c r="I91" s="231" t="s">
        <v>544</v>
      </c>
      <c r="J91" s="231">
        <v>50</v>
      </c>
      <c r="K91" s="245"/>
    </row>
    <row r="92" s="1" customFormat="1" ht="15" customHeight="1">
      <c r="B92" s="256"/>
      <c r="C92" s="231" t="s">
        <v>570</v>
      </c>
      <c r="D92" s="231"/>
      <c r="E92" s="231"/>
      <c r="F92" s="254" t="s">
        <v>548</v>
      </c>
      <c r="G92" s="255"/>
      <c r="H92" s="231" t="s">
        <v>571</v>
      </c>
      <c r="I92" s="231" t="s">
        <v>544</v>
      </c>
      <c r="J92" s="231">
        <v>255</v>
      </c>
      <c r="K92" s="245"/>
    </row>
    <row r="93" s="1" customFormat="1" ht="15" customHeight="1">
      <c r="B93" s="256"/>
      <c r="C93" s="231" t="s">
        <v>572</v>
      </c>
      <c r="D93" s="231"/>
      <c r="E93" s="231"/>
      <c r="F93" s="254" t="s">
        <v>542</v>
      </c>
      <c r="G93" s="255"/>
      <c r="H93" s="231" t="s">
        <v>573</v>
      </c>
      <c r="I93" s="231" t="s">
        <v>574</v>
      </c>
      <c r="J93" s="231"/>
      <c r="K93" s="245"/>
    </row>
    <row r="94" s="1" customFormat="1" ht="15" customHeight="1">
      <c r="B94" s="256"/>
      <c r="C94" s="231" t="s">
        <v>575</v>
      </c>
      <c r="D94" s="231"/>
      <c r="E94" s="231"/>
      <c r="F94" s="254" t="s">
        <v>542</v>
      </c>
      <c r="G94" s="255"/>
      <c r="H94" s="231" t="s">
        <v>576</v>
      </c>
      <c r="I94" s="231" t="s">
        <v>577</v>
      </c>
      <c r="J94" s="231"/>
      <c r="K94" s="245"/>
    </row>
    <row r="95" s="1" customFormat="1" ht="15" customHeight="1">
      <c r="B95" s="256"/>
      <c r="C95" s="231" t="s">
        <v>578</v>
      </c>
      <c r="D95" s="231"/>
      <c r="E95" s="231"/>
      <c r="F95" s="254" t="s">
        <v>542</v>
      </c>
      <c r="G95" s="255"/>
      <c r="H95" s="231" t="s">
        <v>578</v>
      </c>
      <c r="I95" s="231" t="s">
        <v>577</v>
      </c>
      <c r="J95" s="231"/>
      <c r="K95" s="245"/>
    </row>
    <row r="96" s="1" customFormat="1" ht="15" customHeight="1">
      <c r="B96" s="256"/>
      <c r="C96" s="231" t="s">
        <v>37</v>
      </c>
      <c r="D96" s="231"/>
      <c r="E96" s="231"/>
      <c r="F96" s="254" t="s">
        <v>542</v>
      </c>
      <c r="G96" s="255"/>
      <c r="H96" s="231" t="s">
        <v>579</v>
      </c>
      <c r="I96" s="231" t="s">
        <v>577</v>
      </c>
      <c r="J96" s="231"/>
      <c r="K96" s="245"/>
    </row>
    <row r="97" s="1" customFormat="1" ht="15" customHeight="1">
      <c r="B97" s="256"/>
      <c r="C97" s="231" t="s">
        <v>47</v>
      </c>
      <c r="D97" s="231"/>
      <c r="E97" s="231"/>
      <c r="F97" s="254" t="s">
        <v>542</v>
      </c>
      <c r="G97" s="255"/>
      <c r="H97" s="231" t="s">
        <v>580</v>
      </c>
      <c r="I97" s="231" t="s">
        <v>577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581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536</v>
      </c>
      <c r="D103" s="246"/>
      <c r="E103" s="246"/>
      <c r="F103" s="246" t="s">
        <v>537</v>
      </c>
      <c r="G103" s="247"/>
      <c r="H103" s="246" t="s">
        <v>53</v>
      </c>
      <c r="I103" s="246" t="s">
        <v>56</v>
      </c>
      <c r="J103" s="246" t="s">
        <v>538</v>
      </c>
      <c r="K103" s="245"/>
    </row>
    <row r="104" s="1" customFormat="1" ht="17.25" customHeight="1">
      <c r="B104" s="243"/>
      <c r="C104" s="248" t="s">
        <v>539</v>
      </c>
      <c r="D104" s="248"/>
      <c r="E104" s="248"/>
      <c r="F104" s="249" t="s">
        <v>540</v>
      </c>
      <c r="G104" s="250"/>
      <c r="H104" s="248"/>
      <c r="I104" s="248"/>
      <c r="J104" s="248" t="s">
        <v>541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52</v>
      </c>
      <c r="D106" s="253"/>
      <c r="E106" s="253"/>
      <c r="F106" s="254" t="s">
        <v>542</v>
      </c>
      <c r="G106" s="231"/>
      <c r="H106" s="231" t="s">
        <v>582</v>
      </c>
      <c r="I106" s="231" t="s">
        <v>544</v>
      </c>
      <c r="J106" s="231">
        <v>20</v>
      </c>
      <c r="K106" s="245"/>
    </row>
    <row r="107" s="1" customFormat="1" ht="15" customHeight="1">
      <c r="B107" s="243"/>
      <c r="C107" s="231" t="s">
        <v>545</v>
      </c>
      <c r="D107" s="231"/>
      <c r="E107" s="231"/>
      <c r="F107" s="254" t="s">
        <v>542</v>
      </c>
      <c r="G107" s="231"/>
      <c r="H107" s="231" t="s">
        <v>582</v>
      </c>
      <c r="I107" s="231" t="s">
        <v>544</v>
      </c>
      <c r="J107" s="231">
        <v>120</v>
      </c>
      <c r="K107" s="245"/>
    </row>
    <row r="108" s="1" customFormat="1" ht="15" customHeight="1">
      <c r="B108" s="256"/>
      <c r="C108" s="231" t="s">
        <v>547</v>
      </c>
      <c r="D108" s="231"/>
      <c r="E108" s="231"/>
      <c r="F108" s="254" t="s">
        <v>548</v>
      </c>
      <c r="G108" s="231"/>
      <c r="H108" s="231" t="s">
        <v>582</v>
      </c>
      <c r="I108" s="231" t="s">
        <v>544</v>
      </c>
      <c r="J108" s="231">
        <v>50</v>
      </c>
      <c r="K108" s="245"/>
    </row>
    <row r="109" s="1" customFormat="1" ht="15" customHeight="1">
      <c r="B109" s="256"/>
      <c r="C109" s="231" t="s">
        <v>550</v>
      </c>
      <c r="D109" s="231"/>
      <c r="E109" s="231"/>
      <c r="F109" s="254" t="s">
        <v>542</v>
      </c>
      <c r="G109" s="231"/>
      <c r="H109" s="231" t="s">
        <v>582</v>
      </c>
      <c r="I109" s="231" t="s">
        <v>552</v>
      </c>
      <c r="J109" s="231"/>
      <c r="K109" s="245"/>
    </row>
    <row r="110" s="1" customFormat="1" ht="15" customHeight="1">
      <c r="B110" s="256"/>
      <c r="C110" s="231" t="s">
        <v>561</v>
      </c>
      <c r="D110" s="231"/>
      <c r="E110" s="231"/>
      <c r="F110" s="254" t="s">
        <v>548</v>
      </c>
      <c r="G110" s="231"/>
      <c r="H110" s="231" t="s">
        <v>582</v>
      </c>
      <c r="I110" s="231" t="s">
        <v>544</v>
      </c>
      <c r="J110" s="231">
        <v>50</v>
      </c>
      <c r="K110" s="245"/>
    </row>
    <row r="111" s="1" customFormat="1" ht="15" customHeight="1">
      <c r="B111" s="256"/>
      <c r="C111" s="231" t="s">
        <v>569</v>
      </c>
      <c r="D111" s="231"/>
      <c r="E111" s="231"/>
      <c r="F111" s="254" t="s">
        <v>548</v>
      </c>
      <c r="G111" s="231"/>
      <c r="H111" s="231" t="s">
        <v>582</v>
      </c>
      <c r="I111" s="231" t="s">
        <v>544</v>
      </c>
      <c r="J111" s="231">
        <v>50</v>
      </c>
      <c r="K111" s="245"/>
    </row>
    <row r="112" s="1" customFormat="1" ht="15" customHeight="1">
      <c r="B112" s="256"/>
      <c r="C112" s="231" t="s">
        <v>567</v>
      </c>
      <c r="D112" s="231"/>
      <c r="E112" s="231"/>
      <c r="F112" s="254" t="s">
        <v>548</v>
      </c>
      <c r="G112" s="231"/>
      <c r="H112" s="231" t="s">
        <v>582</v>
      </c>
      <c r="I112" s="231" t="s">
        <v>544</v>
      </c>
      <c r="J112" s="231">
        <v>50</v>
      </c>
      <c r="K112" s="245"/>
    </row>
    <row r="113" s="1" customFormat="1" ht="15" customHeight="1">
      <c r="B113" s="256"/>
      <c r="C113" s="231" t="s">
        <v>52</v>
      </c>
      <c r="D113" s="231"/>
      <c r="E113" s="231"/>
      <c r="F113" s="254" t="s">
        <v>542</v>
      </c>
      <c r="G113" s="231"/>
      <c r="H113" s="231" t="s">
        <v>583</v>
      </c>
      <c r="I113" s="231" t="s">
        <v>544</v>
      </c>
      <c r="J113" s="231">
        <v>20</v>
      </c>
      <c r="K113" s="245"/>
    </row>
    <row r="114" s="1" customFormat="1" ht="15" customHeight="1">
      <c r="B114" s="256"/>
      <c r="C114" s="231" t="s">
        <v>584</v>
      </c>
      <c r="D114" s="231"/>
      <c r="E114" s="231"/>
      <c r="F114" s="254" t="s">
        <v>542</v>
      </c>
      <c r="G114" s="231"/>
      <c r="H114" s="231" t="s">
        <v>585</v>
      </c>
      <c r="I114" s="231" t="s">
        <v>544</v>
      </c>
      <c r="J114" s="231">
        <v>120</v>
      </c>
      <c r="K114" s="245"/>
    </row>
    <row r="115" s="1" customFormat="1" ht="15" customHeight="1">
      <c r="B115" s="256"/>
      <c r="C115" s="231" t="s">
        <v>37</v>
      </c>
      <c r="D115" s="231"/>
      <c r="E115" s="231"/>
      <c r="F115" s="254" t="s">
        <v>542</v>
      </c>
      <c r="G115" s="231"/>
      <c r="H115" s="231" t="s">
        <v>586</v>
      </c>
      <c r="I115" s="231" t="s">
        <v>577</v>
      </c>
      <c r="J115" s="231"/>
      <c r="K115" s="245"/>
    </row>
    <row r="116" s="1" customFormat="1" ht="15" customHeight="1">
      <c r="B116" s="256"/>
      <c r="C116" s="231" t="s">
        <v>47</v>
      </c>
      <c r="D116" s="231"/>
      <c r="E116" s="231"/>
      <c r="F116" s="254" t="s">
        <v>542</v>
      </c>
      <c r="G116" s="231"/>
      <c r="H116" s="231" t="s">
        <v>587</v>
      </c>
      <c r="I116" s="231" t="s">
        <v>577</v>
      </c>
      <c r="J116" s="231"/>
      <c r="K116" s="245"/>
    </row>
    <row r="117" s="1" customFormat="1" ht="15" customHeight="1">
      <c r="B117" s="256"/>
      <c r="C117" s="231" t="s">
        <v>56</v>
      </c>
      <c r="D117" s="231"/>
      <c r="E117" s="231"/>
      <c r="F117" s="254" t="s">
        <v>542</v>
      </c>
      <c r="G117" s="231"/>
      <c r="H117" s="231" t="s">
        <v>588</v>
      </c>
      <c r="I117" s="231" t="s">
        <v>589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590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536</v>
      </c>
      <c r="D123" s="246"/>
      <c r="E123" s="246"/>
      <c r="F123" s="246" t="s">
        <v>537</v>
      </c>
      <c r="G123" s="247"/>
      <c r="H123" s="246" t="s">
        <v>53</v>
      </c>
      <c r="I123" s="246" t="s">
        <v>56</v>
      </c>
      <c r="J123" s="246" t="s">
        <v>538</v>
      </c>
      <c r="K123" s="275"/>
    </row>
    <row r="124" s="1" customFormat="1" ht="17.25" customHeight="1">
      <c r="B124" s="274"/>
      <c r="C124" s="248" t="s">
        <v>539</v>
      </c>
      <c r="D124" s="248"/>
      <c r="E124" s="248"/>
      <c r="F124" s="249" t="s">
        <v>540</v>
      </c>
      <c r="G124" s="250"/>
      <c r="H124" s="248"/>
      <c r="I124" s="248"/>
      <c r="J124" s="248" t="s">
        <v>541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545</v>
      </c>
      <c r="D126" s="253"/>
      <c r="E126" s="253"/>
      <c r="F126" s="254" t="s">
        <v>542</v>
      </c>
      <c r="G126" s="231"/>
      <c r="H126" s="231" t="s">
        <v>582</v>
      </c>
      <c r="I126" s="231" t="s">
        <v>544</v>
      </c>
      <c r="J126" s="231">
        <v>120</v>
      </c>
      <c r="K126" s="279"/>
    </row>
    <row r="127" s="1" customFormat="1" ht="15" customHeight="1">
      <c r="B127" s="276"/>
      <c r="C127" s="231" t="s">
        <v>591</v>
      </c>
      <c r="D127" s="231"/>
      <c r="E127" s="231"/>
      <c r="F127" s="254" t="s">
        <v>542</v>
      </c>
      <c r="G127" s="231"/>
      <c r="H127" s="231" t="s">
        <v>592</v>
      </c>
      <c r="I127" s="231" t="s">
        <v>544</v>
      </c>
      <c r="J127" s="231" t="s">
        <v>593</v>
      </c>
      <c r="K127" s="279"/>
    </row>
    <row r="128" s="1" customFormat="1" ht="15" customHeight="1">
      <c r="B128" s="276"/>
      <c r="C128" s="231" t="s">
        <v>490</v>
      </c>
      <c r="D128" s="231"/>
      <c r="E128" s="231"/>
      <c r="F128" s="254" t="s">
        <v>542</v>
      </c>
      <c r="G128" s="231"/>
      <c r="H128" s="231" t="s">
        <v>594</v>
      </c>
      <c r="I128" s="231" t="s">
        <v>544</v>
      </c>
      <c r="J128" s="231" t="s">
        <v>593</v>
      </c>
      <c r="K128" s="279"/>
    </row>
    <row r="129" s="1" customFormat="1" ht="15" customHeight="1">
      <c r="B129" s="276"/>
      <c r="C129" s="231" t="s">
        <v>553</v>
      </c>
      <c r="D129" s="231"/>
      <c r="E129" s="231"/>
      <c r="F129" s="254" t="s">
        <v>548</v>
      </c>
      <c r="G129" s="231"/>
      <c r="H129" s="231" t="s">
        <v>554</v>
      </c>
      <c r="I129" s="231" t="s">
        <v>544</v>
      </c>
      <c r="J129" s="231">
        <v>15</v>
      </c>
      <c r="K129" s="279"/>
    </row>
    <row r="130" s="1" customFormat="1" ht="15" customHeight="1">
      <c r="B130" s="276"/>
      <c r="C130" s="257" t="s">
        <v>555</v>
      </c>
      <c r="D130" s="257"/>
      <c r="E130" s="257"/>
      <c r="F130" s="258" t="s">
        <v>548</v>
      </c>
      <c r="G130" s="257"/>
      <c r="H130" s="257" t="s">
        <v>556</v>
      </c>
      <c r="I130" s="257" t="s">
        <v>544</v>
      </c>
      <c r="J130" s="257">
        <v>15</v>
      </c>
      <c r="K130" s="279"/>
    </row>
    <row r="131" s="1" customFormat="1" ht="15" customHeight="1">
      <c r="B131" s="276"/>
      <c r="C131" s="257" t="s">
        <v>557</v>
      </c>
      <c r="D131" s="257"/>
      <c r="E131" s="257"/>
      <c r="F131" s="258" t="s">
        <v>548</v>
      </c>
      <c r="G131" s="257"/>
      <c r="H131" s="257" t="s">
        <v>558</v>
      </c>
      <c r="I131" s="257" t="s">
        <v>544</v>
      </c>
      <c r="J131" s="257">
        <v>20</v>
      </c>
      <c r="K131" s="279"/>
    </row>
    <row r="132" s="1" customFormat="1" ht="15" customHeight="1">
      <c r="B132" s="276"/>
      <c r="C132" s="257" t="s">
        <v>559</v>
      </c>
      <c r="D132" s="257"/>
      <c r="E132" s="257"/>
      <c r="F132" s="258" t="s">
        <v>548</v>
      </c>
      <c r="G132" s="257"/>
      <c r="H132" s="257" t="s">
        <v>560</v>
      </c>
      <c r="I132" s="257" t="s">
        <v>544</v>
      </c>
      <c r="J132" s="257">
        <v>20</v>
      </c>
      <c r="K132" s="279"/>
    </row>
    <row r="133" s="1" customFormat="1" ht="15" customHeight="1">
      <c r="B133" s="276"/>
      <c r="C133" s="231" t="s">
        <v>547</v>
      </c>
      <c r="D133" s="231"/>
      <c r="E133" s="231"/>
      <c r="F133" s="254" t="s">
        <v>548</v>
      </c>
      <c r="G133" s="231"/>
      <c r="H133" s="231" t="s">
        <v>582</v>
      </c>
      <c r="I133" s="231" t="s">
        <v>544</v>
      </c>
      <c r="J133" s="231">
        <v>50</v>
      </c>
      <c r="K133" s="279"/>
    </row>
    <row r="134" s="1" customFormat="1" ht="15" customHeight="1">
      <c r="B134" s="276"/>
      <c r="C134" s="231" t="s">
        <v>561</v>
      </c>
      <c r="D134" s="231"/>
      <c r="E134" s="231"/>
      <c r="F134" s="254" t="s">
        <v>548</v>
      </c>
      <c r="G134" s="231"/>
      <c r="H134" s="231" t="s">
        <v>582</v>
      </c>
      <c r="I134" s="231" t="s">
        <v>544</v>
      </c>
      <c r="J134" s="231">
        <v>50</v>
      </c>
      <c r="K134" s="279"/>
    </row>
    <row r="135" s="1" customFormat="1" ht="15" customHeight="1">
      <c r="B135" s="276"/>
      <c r="C135" s="231" t="s">
        <v>567</v>
      </c>
      <c r="D135" s="231"/>
      <c r="E135" s="231"/>
      <c r="F135" s="254" t="s">
        <v>548</v>
      </c>
      <c r="G135" s="231"/>
      <c r="H135" s="231" t="s">
        <v>582</v>
      </c>
      <c r="I135" s="231" t="s">
        <v>544</v>
      </c>
      <c r="J135" s="231">
        <v>50</v>
      </c>
      <c r="K135" s="279"/>
    </row>
    <row r="136" s="1" customFormat="1" ht="15" customHeight="1">
      <c r="B136" s="276"/>
      <c r="C136" s="231" t="s">
        <v>569</v>
      </c>
      <c r="D136" s="231"/>
      <c r="E136" s="231"/>
      <c r="F136" s="254" t="s">
        <v>548</v>
      </c>
      <c r="G136" s="231"/>
      <c r="H136" s="231" t="s">
        <v>582</v>
      </c>
      <c r="I136" s="231" t="s">
        <v>544</v>
      </c>
      <c r="J136" s="231">
        <v>50</v>
      </c>
      <c r="K136" s="279"/>
    </row>
    <row r="137" s="1" customFormat="1" ht="15" customHeight="1">
      <c r="B137" s="276"/>
      <c r="C137" s="231" t="s">
        <v>570</v>
      </c>
      <c r="D137" s="231"/>
      <c r="E137" s="231"/>
      <c r="F137" s="254" t="s">
        <v>548</v>
      </c>
      <c r="G137" s="231"/>
      <c r="H137" s="231" t="s">
        <v>595</v>
      </c>
      <c r="I137" s="231" t="s">
        <v>544</v>
      </c>
      <c r="J137" s="231">
        <v>255</v>
      </c>
      <c r="K137" s="279"/>
    </row>
    <row r="138" s="1" customFormat="1" ht="15" customHeight="1">
      <c r="B138" s="276"/>
      <c r="C138" s="231" t="s">
        <v>572</v>
      </c>
      <c r="D138" s="231"/>
      <c r="E138" s="231"/>
      <c r="F138" s="254" t="s">
        <v>542</v>
      </c>
      <c r="G138" s="231"/>
      <c r="H138" s="231" t="s">
        <v>596</v>
      </c>
      <c r="I138" s="231" t="s">
        <v>574</v>
      </c>
      <c r="J138" s="231"/>
      <c r="K138" s="279"/>
    </row>
    <row r="139" s="1" customFormat="1" ht="15" customHeight="1">
      <c r="B139" s="276"/>
      <c r="C139" s="231" t="s">
        <v>575</v>
      </c>
      <c r="D139" s="231"/>
      <c r="E139" s="231"/>
      <c r="F139" s="254" t="s">
        <v>542</v>
      </c>
      <c r="G139" s="231"/>
      <c r="H139" s="231" t="s">
        <v>597</v>
      </c>
      <c r="I139" s="231" t="s">
        <v>577</v>
      </c>
      <c r="J139" s="231"/>
      <c r="K139" s="279"/>
    </row>
    <row r="140" s="1" customFormat="1" ht="15" customHeight="1">
      <c r="B140" s="276"/>
      <c r="C140" s="231" t="s">
        <v>578</v>
      </c>
      <c r="D140" s="231"/>
      <c r="E140" s="231"/>
      <c r="F140" s="254" t="s">
        <v>542</v>
      </c>
      <c r="G140" s="231"/>
      <c r="H140" s="231" t="s">
        <v>578</v>
      </c>
      <c r="I140" s="231" t="s">
        <v>577</v>
      </c>
      <c r="J140" s="231"/>
      <c r="K140" s="279"/>
    </row>
    <row r="141" s="1" customFormat="1" ht="15" customHeight="1">
      <c r="B141" s="276"/>
      <c r="C141" s="231" t="s">
        <v>37</v>
      </c>
      <c r="D141" s="231"/>
      <c r="E141" s="231"/>
      <c r="F141" s="254" t="s">
        <v>542</v>
      </c>
      <c r="G141" s="231"/>
      <c r="H141" s="231" t="s">
        <v>598</v>
      </c>
      <c r="I141" s="231" t="s">
        <v>577</v>
      </c>
      <c r="J141" s="231"/>
      <c r="K141" s="279"/>
    </row>
    <row r="142" s="1" customFormat="1" ht="15" customHeight="1">
      <c r="B142" s="276"/>
      <c r="C142" s="231" t="s">
        <v>599</v>
      </c>
      <c r="D142" s="231"/>
      <c r="E142" s="231"/>
      <c r="F142" s="254" t="s">
        <v>542</v>
      </c>
      <c r="G142" s="231"/>
      <c r="H142" s="231" t="s">
        <v>600</v>
      </c>
      <c r="I142" s="231" t="s">
        <v>577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601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536</v>
      </c>
      <c r="D148" s="246"/>
      <c r="E148" s="246"/>
      <c r="F148" s="246" t="s">
        <v>537</v>
      </c>
      <c r="G148" s="247"/>
      <c r="H148" s="246" t="s">
        <v>53</v>
      </c>
      <c r="I148" s="246" t="s">
        <v>56</v>
      </c>
      <c r="J148" s="246" t="s">
        <v>538</v>
      </c>
      <c r="K148" s="245"/>
    </row>
    <row r="149" s="1" customFormat="1" ht="17.25" customHeight="1">
      <c r="B149" s="243"/>
      <c r="C149" s="248" t="s">
        <v>539</v>
      </c>
      <c r="D149" s="248"/>
      <c r="E149" s="248"/>
      <c r="F149" s="249" t="s">
        <v>540</v>
      </c>
      <c r="G149" s="250"/>
      <c r="H149" s="248"/>
      <c r="I149" s="248"/>
      <c r="J149" s="248" t="s">
        <v>541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545</v>
      </c>
      <c r="D151" s="231"/>
      <c r="E151" s="231"/>
      <c r="F151" s="284" t="s">
        <v>542</v>
      </c>
      <c r="G151" s="231"/>
      <c r="H151" s="283" t="s">
        <v>582</v>
      </c>
      <c r="I151" s="283" t="s">
        <v>544</v>
      </c>
      <c r="J151" s="283">
        <v>120</v>
      </c>
      <c r="K151" s="279"/>
    </row>
    <row r="152" s="1" customFormat="1" ht="15" customHeight="1">
      <c r="B152" s="256"/>
      <c r="C152" s="283" t="s">
        <v>591</v>
      </c>
      <c r="D152" s="231"/>
      <c r="E152" s="231"/>
      <c r="F152" s="284" t="s">
        <v>542</v>
      </c>
      <c r="G152" s="231"/>
      <c r="H152" s="283" t="s">
        <v>602</v>
      </c>
      <c r="I152" s="283" t="s">
        <v>544</v>
      </c>
      <c r="J152" s="283" t="s">
        <v>593</v>
      </c>
      <c r="K152" s="279"/>
    </row>
    <row r="153" s="1" customFormat="1" ht="15" customHeight="1">
      <c r="B153" s="256"/>
      <c r="C153" s="283" t="s">
        <v>490</v>
      </c>
      <c r="D153" s="231"/>
      <c r="E153" s="231"/>
      <c r="F153" s="284" t="s">
        <v>542</v>
      </c>
      <c r="G153" s="231"/>
      <c r="H153" s="283" t="s">
        <v>603</v>
      </c>
      <c r="I153" s="283" t="s">
        <v>544</v>
      </c>
      <c r="J153" s="283" t="s">
        <v>593</v>
      </c>
      <c r="K153" s="279"/>
    </row>
    <row r="154" s="1" customFormat="1" ht="15" customHeight="1">
      <c r="B154" s="256"/>
      <c r="C154" s="283" t="s">
        <v>547</v>
      </c>
      <c r="D154" s="231"/>
      <c r="E154" s="231"/>
      <c r="F154" s="284" t="s">
        <v>548</v>
      </c>
      <c r="G154" s="231"/>
      <c r="H154" s="283" t="s">
        <v>582</v>
      </c>
      <c r="I154" s="283" t="s">
        <v>544</v>
      </c>
      <c r="J154" s="283">
        <v>50</v>
      </c>
      <c r="K154" s="279"/>
    </row>
    <row r="155" s="1" customFormat="1" ht="15" customHeight="1">
      <c r="B155" s="256"/>
      <c r="C155" s="283" t="s">
        <v>550</v>
      </c>
      <c r="D155" s="231"/>
      <c r="E155" s="231"/>
      <c r="F155" s="284" t="s">
        <v>542</v>
      </c>
      <c r="G155" s="231"/>
      <c r="H155" s="283" t="s">
        <v>582</v>
      </c>
      <c r="I155" s="283" t="s">
        <v>552</v>
      </c>
      <c r="J155" s="283"/>
      <c r="K155" s="279"/>
    </row>
    <row r="156" s="1" customFormat="1" ht="15" customHeight="1">
      <c r="B156" s="256"/>
      <c r="C156" s="283" t="s">
        <v>561</v>
      </c>
      <c r="D156" s="231"/>
      <c r="E156" s="231"/>
      <c r="F156" s="284" t="s">
        <v>548</v>
      </c>
      <c r="G156" s="231"/>
      <c r="H156" s="283" t="s">
        <v>582</v>
      </c>
      <c r="I156" s="283" t="s">
        <v>544</v>
      </c>
      <c r="J156" s="283">
        <v>50</v>
      </c>
      <c r="K156" s="279"/>
    </row>
    <row r="157" s="1" customFormat="1" ht="15" customHeight="1">
      <c r="B157" s="256"/>
      <c r="C157" s="283" t="s">
        <v>569</v>
      </c>
      <c r="D157" s="231"/>
      <c r="E157" s="231"/>
      <c r="F157" s="284" t="s">
        <v>548</v>
      </c>
      <c r="G157" s="231"/>
      <c r="H157" s="283" t="s">
        <v>582</v>
      </c>
      <c r="I157" s="283" t="s">
        <v>544</v>
      </c>
      <c r="J157" s="283">
        <v>50</v>
      </c>
      <c r="K157" s="279"/>
    </row>
    <row r="158" s="1" customFormat="1" ht="15" customHeight="1">
      <c r="B158" s="256"/>
      <c r="C158" s="283" t="s">
        <v>567</v>
      </c>
      <c r="D158" s="231"/>
      <c r="E158" s="231"/>
      <c r="F158" s="284" t="s">
        <v>548</v>
      </c>
      <c r="G158" s="231"/>
      <c r="H158" s="283" t="s">
        <v>582</v>
      </c>
      <c r="I158" s="283" t="s">
        <v>544</v>
      </c>
      <c r="J158" s="283">
        <v>50</v>
      </c>
      <c r="K158" s="279"/>
    </row>
    <row r="159" s="1" customFormat="1" ht="15" customHeight="1">
      <c r="B159" s="256"/>
      <c r="C159" s="283" t="s">
        <v>81</v>
      </c>
      <c r="D159" s="231"/>
      <c r="E159" s="231"/>
      <c r="F159" s="284" t="s">
        <v>542</v>
      </c>
      <c r="G159" s="231"/>
      <c r="H159" s="283" t="s">
        <v>604</v>
      </c>
      <c r="I159" s="283" t="s">
        <v>544</v>
      </c>
      <c r="J159" s="283" t="s">
        <v>605</v>
      </c>
      <c r="K159" s="279"/>
    </row>
    <row r="160" s="1" customFormat="1" ht="15" customHeight="1">
      <c r="B160" s="256"/>
      <c r="C160" s="283" t="s">
        <v>606</v>
      </c>
      <c r="D160" s="231"/>
      <c r="E160" s="231"/>
      <c r="F160" s="284" t="s">
        <v>542</v>
      </c>
      <c r="G160" s="231"/>
      <c r="H160" s="283" t="s">
        <v>607</v>
      </c>
      <c r="I160" s="283" t="s">
        <v>577</v>
      </c>
      <c r="J160" s="283"/>
      <c r="K160" s="279"/>
    </row>
    <row r="16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="1" customFormat="1" ht="45" customHeight="1">
      <c r="B165" s="221"/>
      <c r="C165" s="222" t="s">
        <v>608</v>
      </c>
      <c r="D165" s="222"/>
      <c r="E165" s="222"/>
      <c r="F165" s="222"/>
      <c r="G165" s="222"/>
      <c r="H165" s="222"/>
      <c r="I165" s="222"/>
      <c r="J165" s="222"/>
      <c r="K165" s="223"/>
    </row>
    <row r="166" s="1" customFormat="1" ht="17.25" customHeight="1">
      <c r="B166" s="221"/>
      <c r="C166" s="246" t="s">
        <v>536</v>
      </c>
      <c r="D166" s="246"/>
      <c r="E166" s="246"/>
      <c r="F166" s="246" t="s">
        <v>537</v>
      </c>
      <c r="G166" s="288"/>
      <c r="H166" s="289" t="s">
        <v>53</v>
      </c>
      <c r="I166" s="289" t="s">
        <v>56</v>
      </c>
      <c r="J166" s="246" t="s">
        <v>538</v>
      </c>
      <c r="K166" s="223"/>
    </row>
    <row r="167" s="1" customFormat="1" ht="17.25" customHeight="1">
      <c r="B167" s="224"/>
      <c r="C167" s="248" t="s">
        <v>539</v>
      </c>
      <c r="D167" s="248"/>
      <c r="E167" s="248"/>
      <c r="F167" s="249" t="s">
        <v>540</v>
      </c>
      <c r="G167" s="290"/>
      <c r="H167" s="291"/>
      <c r="I167" s="291"/>
      <c r="J167" s="248" t="s">
        <v>541</v>
      </c>
      <c r="K167" s="226"/>
    </row>
    <row r="168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="1" customFormat="1" ht="15" customHeight="1">
      <c r="B169" s="256"/>
      <c r="C169" s="231" t="s">
        <v>545</v>
      </c>
      <c r="D169" s="231"/>
      <c r="E169" s="231"/>
      <c r="F169" s="254" t="s">
        <v>542</v>
      </c>
      <c r="G169" s="231"/>
      <c r="H169" s="231" t="s">
        <v>582</v>
      </c>
      <c r="I169" s="231" t="s">
        <v>544</v>
      </c>
      <c r="J169" s="231">
        <v>120</v>
      </c>
      <c r="K169" s="279"/>
    </row>
    <row r="170" s="1" customFormat="1" ht="15" customHeight="1">
      <c r="B170" s="256"/>
      <c r="C170" s="231" t="s">
        <v>591</v>
      </c>
      <c r="D170" s="231"/>
      <c r="E170" s="231"/>
      <c r="F170" s="254" t="s">
        <v>542</v>
      </c>
      <c r="G170" s="231"/>
      <c r="H170" s="231" t="s">
        <v>592</v>
      </c>
      <c r="I170" s="231" t="s">
        <v>544</v>
      </c>
      <c r="J170" s="231" t="s">
        <v>593</v>
      </c>
      <c r="K170" s="279"/>
    </row>
    <row r="171" s="1" customFormat="1" ht="15" customHeight="1">
      <c r="B171" s="256"/>
      <c r="C171" s="231" t="s">
        <v>490</v>
      </c>
      <c r="D171" s="231"/>
      <c r="E171" s="231"/>
      <c r="F171" s="254" t="s">
        <v>542</v>
      </c>
      <c r="G171" s="231"/>
      <c r="H171" s="231" t="s">
        <v>609</v>
      </c>
      <c r="I171" s="231" t="s">
        <v>544</v>
      </c>
      <c r="J171" s="231" t="s">
        <v>593</v>
      </c>
      <c r="K171" s="279"/>
    </row>
    <row r="172" s="1" customFormat="1" ht="15" customHeight="1">
      <c r="B172" s="256"/>
      <c r="C172" s="231" t="s">
        <v>547</v>
      </c>
      <c r="D172" s="231"/>
      <c r="E172" s="231"/>
      <c r="F172" s="254" t="s">
        <v>548</v>
      </c>
      <c r="G172" s="231"/>
      <c r="H172" s="231" t="s">
        <v>609</v>
      </c>
      <c r="I172" s="231" t="s">
        <v>544</v>
      </c>
      <c r="J172" s="231">
        <v>50</v>
      </c>
      <c r="K172" s="279"/>
    </row>
    <row r="173" s="1" customFormat="1" ht="15" customHeight="1">
      <c r="B173" s="256"/>
      <c r="C173" s="231" t="s">
        <v>550</v>
      </c>
      <c r="D173" s="231"/>
      <c r="E173" s="231"/>
      <c r="F173" s="254" t="s">
        <v>542</v>
      </c>
      <c r="G173" s="231"/>
      <c r="H173" s="231" t="s">
        <v>609</v>
      </c>
      <c r="I173" s="231" t="s">
        <v>552</v>
      </c>
      <c r="J173" s="231"/>
      <c r="K173" s="279"/>
    </row>
    <row r="174" s="1" customFormat="1" ht="15" customHeight="1">
      <c r="B174" s="256"/>
      <c r="C174" s="231" t="s">
        <v>561</v>
      </c>
      <c r="D174" s="231"/>
      <c r="E174" s="231"/>
      <c r="F174" s="254" t="s">
        <v>548</v>
      </c>
      <c r="G174" s="231"/>
      <c r="H174" s="231" t="s">
        <v>609</v>
      </c>
      <c r="I174" s="231" t="s">
        <v>544</v>
      </c>
      <c r="J174" s="231">
        <v>50</v>
      </c>
      <c r="K174" s="279"/>
    </row>
    <row r="175" s="1" customFormat="1" ht="15" customHeight="1">
      <c r="B175" s="256"/>
      <c r="C175" s="231" t="s">
        <v>569</v>
      </c>
      <c r="D175" s="231"/>
      <c r="E175" s="231"/>
      <c r="F175" s="254" t="s">
        <v>548</v>
      </c>
      <c r="G175" s="231"/>
      <c r="H175" s="231" t="s">
        <v>609</v>
      </c>
      <c r="I175" s="231" t="s">
        <v>544</v>
      </c>
      <c r="J175" s="231">
        <v>50</v>
      </c>
      <c r="K175" s="279"/>
    </row>
    <row r="176" s="1" customFormat="1" ht="15" customHeight="1">
      <c r="B176" s="256"/>
      <c r="C176" s="231" t="s">
        <v>567</v>
      </c>
      <c r="D176" s="231"/>
      <c r="E176" s="231"/>
      <c r="F176" s="254" t="s">
        <v>548</v>
      </c>
      <c r="G176" s="231"/>
      <c r="H176" s="231" t="s">
        <v>609</v>
      </c>
      <c r="I176" s="231" t="s">
        <v>544</v>
      </c>
      <c r="J176" s="231">
        <v>50</v>
      </c>
      <c r="K176" s="279"/>
    </row>
    <row r="177" s="1" customFormat="1" ht="15" customHeight="1">
      <c r="B177" s="256"/>
      <c r="C177" s="231" t="s">
        <v>86</v>
      </c>
      <c r="D177" s="231"/>
      <c r="E177" s="231"/>
      <c r="F177" s="254" t="s">
        <v>542</v>
      </c>
      <c r="G177" s="231"/>
      <c r="H177" s="231" t="s">
        <v>610</v>
      </c>
      <c r="I177" s="231" t="s">
        <v>611</v>
      </c>
      <c r="J177" s="231"/>
      <c r="K177" s="279"/>
    </row>
    <row r="178" s="1" customFormat="1" ht="15" customHeight="1">
      <c r="B178" s="256"/>
      <c r="C178" s="231" t="s">
        <v>56</v>
      </c>
      <c r="D178" s="231"/>
      <c r="E178" s="231"/>
      <c r="F178" s="254" t="s">
        <v>542</v>
      </c>
      <c r="G178" s="231"/>
      <c r="H178" s="231" t="s">
        <v>612</v>
      </c>
      <c r="I178" s="231" t="s">
        <v>613</v>
      </c>
      <c r="J178" s="231">
        <v>1</v>
      </c>
      <c r="K178" s="279"/>
    </row>
    <row r="179" s="1" customFormat="1" ht="15" customHeight="1">
      <c r="B179" s="256"/>
      <c r="C179" s="231" t="s">
        <v>52</v>
      </c>
      <c r="D179" s="231"/>
      <c r="E179" s="231"/>
      <c r="F179" s="254" t="s">
        <v>542</v>
      </c>
      <c r="G179" s="231"/>
      <c r="H179" s="231" t="s">
        <v>614</v>
      </c>
      <c r="I179" s="231" t="s">
        <v>544</v>
      </c>
      <c r="J179" s="231">
        <v>20</v>
      </c>
      <c r="K179" s="279"/>
    </row>
    <row r="180" s="1" customFormat="1" ht="15" customHeight="1">
      <c r="B180" s="256"/>
      <c r="C180" s="231" t="s">
        <v>53</v>
      </c>
      <c r="D180" s="231"/>
      <c r="E180" s="231"/>
      <c r="F180" s="254" t="s">
        <v>542</v>
      </c>
      <c r="G180" s="231"/>
      <c r="H180" s="231" t="s">
        <v>615</v>
      </c>
      <c r="I180" s="231" t="s">
        <v>544</v>
      </c>
      <c r="J180" s="231">
        <v>255</v>
      </c>
      <c r="K180" s="279"/>
    </row>
    <row r="181" s="1" customFormat="1" ht="15" customHeight="1">
      <c r="B181" s="256"/>
      <c r="C181" s="231" t="s">
        <v>87</v>
      </c>
      <c r="D181" s="231"/>
      <c r="E181" s="231"/>
      <c r="F181" s="254" t="s">
        <v>542</v>
      </c>
      <c r="G181" s="231"/>
      <c r="H181" s="231" t="s">
        <v>506</v>
      </c>
      <c r="I181" s="231" t="s">
        <v>544</v>
      </c>
      <c r="J181" s="231">
        <v>10</v>
      </c>
      <c r="K181" s="279"/>
    </row>
    <row r="182" s="1" customFormat="1" ht="15" customHeight="1">
      <c r="B182" s="256"/>
      <c r="C182" s="231" t="s">
        <v>88</v>
      </c>
      <c r="D182" s="231"/>
      <c r="E182" s="231"/>
      <c r="F182" s="254" t="s">
        <v>542</v>
      </c>
      <c r="G182" s="231"/>
      <c r="H182" s="231" t="s">
        <v>616</v>
      </c>
      <c r="I182" s="231" t="s">
        <v>577</v>
      </c>
      <c r="J182" s="231"/>
      <c r="K182" s="279"/>
    </row>
    <row r="183" s="1" customFormat="1" ht="15" customHeight="1">
      <c r="B183" s="256"/>
      <c r="C183" s="231" t="s">
        <v>617</v>
      </c>
      <c r="D183" s="231"/>
      <c r="E183" s="231"/>
      <c r="F183" s="254" t="s">
        <v>542</v>
      </c>
      <c r="G183" s="231"/>
      <c r="H183" s="231" t="s">
        <v>618</v>
      </c>
      <c r="I183" s="231" t="s">
        <v>577</v>
      </c>
      <c r="J183" s="231"/>
      <c r="K183" s="279"/>
    </row>
    <row r="184" s="1" customFormat="1" ht="15" customHeight="1">
      <c r="B184" s="256"/>
      <c r="C184" s="231" t="s">
        <v>606</v>
      </c>
      <c r="D184" s="231"/>
      <c r="E184" s="231"/>
      <c r="F184" s="254" t="s">
        <v>542</v>
      </c>
      <c r="G184" s="231"/>
      <c r="H184" s="231" t="s">
        <v>619</v>
      </c>
      <c r="I184" s="231" t="s">
        <v>577</v>
      </c>
      <c r="J184" s="231"/>
      <c r="K184" s="279"/>
    </row>
    <row r="185" s="1" customFormat="1" ht="15" customHeight="1">
      <c r="B185" s="256"/>
      <c r="C185" s="231" t="s">
        <v>90</v>
      </c>
      <c r="D185" s="231"/>
      <c r="E185" s="231"/>
      <c r="F185" s="254" t="s">
        <v>548</v>
      </c>
      <c r="G185" s="231"/>
      <c r="H185" s="231" t="s">
        <v>620</v>
      </c>
      <c r="I185" s="231" t="s">
        <v>544</v>
      </c>
      <c r="J185" s="231">
        <v>50</v>
      </c>
      <c r="K185" s="279"/>
    </row>
    <row r="186" s="1" customFormat="1" ht="15" customHeight="1">
      <c r="B186" s="256"/>
      <c r="C186" s="231" t="s">
        <v>621</v>
      </c>
      <c r="D186" s="231"/>
      <c r="E186" s="231"/>
      <c r="F186" s="254" t="s">
        <v>548</v>
      </c>
      <c r="G186" s="231"/>
      <c r="H186" s="231" t="s">
        <v>622</v>
      </c>
      <c r="I186" s="231" t="s">
        <v>623</v>
      </c>
      <c r="J186" s="231"/>
      <c r="K186" s="279"/>
    </row>
    <row r="187" s="1" customFormat="1" ht="15" customHeight="1">
      <c r="B187" s="256"/>
      <c r="C187" s="231" t="s">
        <v>624</v>
      </c>
      <c r="D187" s="231"/>
      <c r="E187" s="231"/>
      <c r="F187" s="254" t="s">
        <v>548</v>
      </c>
      <c r="G187" s="231"/>
      <c r="H187" s="231" t="s">
        <v>625</v>
      </c>
      <c r="I187" s="231" t="s">
        <v>623</v>
      </c>
      <c r="J187" s="231"/>
      <c r="K187" s="279"/>
    </row>
    <row r="188" s="1" customFormat="1" ht="15" customHeight="1">
      <c r="B188" s="256"/>
      <c r="C188" s="231" t="s">
        <v>626</v>
      </c>
      <c r="D188" s="231"/>
      <c r="E188" s="231"/>
      <c r="F188" s="254" t="s">
        <v>548</v>
      </c>
      <c r="G188" s="231"/>
      <c r="H188" s="231" t="s">
        <v>627</v>
      </c>
      <c r="I188" s="231" t="s">
        <v>623</v>
      </c>
      <c r="J188" s="231"/>
      <c r="K188" s="279"/>
    </row>
    <row r="189" s="1" customFormat="1" ht="15" customHeight="1">
      <c r="B189" s="256"/>
      <c r="C189" s="292" t="s">
        <v>628</v>
      </c>
      <c r="D189" s="231"/>
      <c r="E189" s="231"/>
      <c r="F189" s="254" t="s">
        <v>548</v>
      </c>
      <c r="G189" s="231"/>
      <c r="H189" s="231" t="s">
        <v>629</v>
      </c>
      <c r="I189" s="231" t="s">
        <v>630</v>
      </c>
      <c r="J189" s="293" t="s">
        <v>631</v>
      </c>
      <c r="K189" s="279"/>
    </row>
    <row r="190" s="1" customFormat="1" ht="15" customHeight="1">
      <c r="B190" s="256"/>
      <c r="C190" s="292" t="s">
        <v>41</v>
      </c>
      <c r="D190" s="231"/>
      <c r="E190" s="231"/>
      <c r="F190" s="254" t="s">
        <v>542</v>
      </c>
      <c r="G190" s="231"/>
      <c r="H190" s="228" t="s">
        <v>632</v>
      </c>
      <c r="I190" s="231" t="s">
        <v>633</v>
      </c>
      <c r="J190" s="231"/>
      <c r="K190" s="279"/>
    </row>
    <row r="191" s="1" customFormat="1" ht="15" customHeight="1">
      <c r="B191" s="256"/>
      <c r="C191" s="292" t="s">
        <v>634</v>
      </c>
      <c r="D191" s="231"/>
      <c r="E191" s="231"/>
      <c r="F191" s="254" t="s">
        <v>542</v>
      </c>
      <c r="G191" s="231"/>
      <c r="H191" s="231" t="s">
        <v>635</v>
      </c>
      <c r="I191" s="231" t="s">
        <v>577</v>
      </c>
      <c r="J191" s="231"/>
      <c r="K191" s="279"/>
    </row>
    <row r="192" s="1" customFormat="1" ht="15" customHeight="1">
      <c r="B192" s="256"/>
      <c r="C192" s="292" t="s">
        <v>636</v>
      </c>
      <c r="D192" s="231"/>
      <c r="E192" s="231"/>
      <c r="F192" s="254" t="s">
        <v>542</v>
      </c>
      <c r="G192" s="231"/>
      <c r="H192" s="231" t="s">
        <v>637</v>
      </c>
      <c r="I192" s="231" t="s">
        <v>577</v>
      </c>
      <c r="J192" s="231"/>
      <c r="K192" s="279"/>
    </row>
    <row r="193" s="1" customFormat="1" ht="15" customHeight="1">
      <c r="B193" s="256"/>
      <c r="C193" s="292" t="s">
        <v>638</v>
      </c>
      <c r="D193" s="231"/>
      <c r="E193" s="231"/>
      <c r="F193" s="254" t="s">
        <v>548</v>
      </c>
      <c r="G193" s="231"/>
      <c r="H193" s="231" t="s">
        <v>639</v>
      </c>
      <c r="I193" s="231" t="s">
        <v>577</v>
      </c>
      <c r="J193" s="231"/>
      <c r="K193" s="279"/>
    </row>
    <row r="194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1" ht="13.5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="1" customFormat="1" ht="21">
      <c r="B199" s="221"/>
      <c r="C199" s="222" t="s">
        <v>640</v>
      </c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5.5" customHeight="1">
      <c r="B200" s="221"/>
      <c r="C200" s="295" t="s">
        <v>641</v>
      </c>
      <c r="D200" s="295"/>
      <c r="E200" s="295"/>
      <c r="F200" s="295" t="s">
        <v>642</v>
      </c>
      <c r="G200" s="296"/>
      <c r="H200" s="295" t="s">
        <v>643</v>
      </c>
      <c r="I200" s="295"/>
      <c r="J200" s="295"/>
      <c r="K200" s="223"/>
    </row>
    <row r="20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="1" customFormat="1" ht="15" customHeight="1">
      <c r="B202" s="256"/>
      <c r="C202" s="231" t="s">
        <v>633</v>
      </c>
      <c r="D202" s="231"/>
      <c r="E202" s="231"/>
      <c r="F202" s="254" t="s">
        <v>42</v>
      </c>
      <c r="G202" s="231"/>
      <c r="H202" s="231" t="s">
        <v>644</v>
      </c>
      <c r="I202" s="231"/>
      <c r="J202" s="231"/>
      <c r="K202" s="279"/>
    </row>
    <row r="203" s="1" customFormat="1" ht="15" customHeight="1">
      <c r="B203" s="256"/>
      <c r="C203" s="231"/>
      <c r="D203" s="231"/>
      <c r="E203" s="231"/>
      <c r="F203" s="254" t="s">
        <v>43</v>
      </c>
      <c r="G203" s="231"/>
      <c r="H203" s="231" t="s">
        <v>645</v>
      </c>
      <c r="I203" s="231"/>
      <c r="J203" s="231"/>
      <c r="K203" s="279"/>
    </row>
    <row r="204" s="1" customFormat="1" ht="15" customHeight="1">
      <c r="B204" s="256"/>
      <c r="C204" s="231"/>
      <c r="D204" s="231"/>
      <c r="E204" s="231"/>
      <c r="F204" s="254" t="s">
        <v>46</v>
      </c>
      <c r="G204" s="231"/>
      <c r="H204" s="231" t="s">
        <v>646</v>
      </c>
      <c r="I204" s="231"/>
      <c r="J204" s="231"/>
      <c r="K204" s="279"/>
    </row>
    <row r="205" s="1" customFormat="1" ht="15" customHeight="1">
      <c r="B205" s="256"/>
      <c r="C205" s="231"/>
      <c r="D205" s="231"/>
      <c r="E205" s="231"/>
      <c r="F205" s="254" t="s">
        <v>44</v>
      </c>
      <c r="G205" s="231"/>
      <c r="H205" s="231" t="s">
        <v>647</v>
      </c>
      <c r="I205" s="231"/>
      <c r="J205" s="231"/>
      <c r="K205" s="279"/>
    </row>
    <row r="206" s="1" customFormat="1" ht="15" customHeight="1">
      <c r="B206" s="256"/>
      <c r="C206" s="231"/>
      <c r="D206" s="231"/>
      <c r="E206" s="231"/>
      <c r="F206" s="254" t="s">
        <v>45</v>
      </c>
      <c r="G206" s="231"/>
      <c r="H206" s="231" t="s">
        <v>648</v>
      </c>
      <c r="I206" s="231"/>
      <c r="J206" s="231"/>
      <c r="K206" s="279"/>
    </row>
    <row r="207" s="1" customFormat="1" ht="15" customHeight="1">
      <c r="B207" s="256"/>
      <c r="C207" s="231"/>
      <c r="D207" s="231"/>
      <c r="E207" s="231"/>
      <c r="F207" s="254"/>
      <c r="G207" s="231"/>
      <c r="H207" s="231"/>
      <c r="I207" s="231"/>
      <c r="J207" s="231"/>
      <c r="K207" s="279"/>
    </row>
    <row r="208" s="1" customFormat="1" ht="15" customHeight="1">
      <c r="B208" s="256"/>
      <c r="C208" s="231" t="s">
        <v>589</v>
      </c>
      <c r="D208" s="231"/>
      <c r="E208" s="231"/>
      <c r="F208" s="254" t="s">
        <v>75</v>
      </c>
      <c r="G208" s="231"/>
      <c r="H208" s="231" t="s">
        <v>649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485</v>
      </c>
      <c r="G209" s="231"/>
      <c r="H209" s="231" t="s">
        <v>486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483</v>
      </c>
      <c r="G210" s="231"/>
      <c r="H210" s="231" t="s">
        <v>650</v>
      </c>
      <c r="I210" s="231"/>
      <c r="J210" s="231"/>
      <c r="K210" s="279"/>
    </row>
    <row r="211" s="1" customFormat="1" ht="15" customHeight="1">
      <c r="B211" s="297"/>
      <c r="C211" s="231"/>
      <c r="D211" s="231"/>
      <c r="E211" s="231"/>
      <c r="F211" s="254" t="s">
        <v>487</v>
      </c>
      <c r="G211" s="292"/>
      <c r="H211" s="283" t="s">
        <v>488</v>
      </c>
      <c r="I211" s="283"/>
      <c r="J211" s="283"/>
      <c r="K211" s="298"/>
    </row>
    <row r="212" s="1" customFormat="1" ht="15" customHeight="1">
      <c r="B212" s="297"/>
      <c r="C212" s="231"/>
      <c r="D212" s="231"/>
      <c r="E212" s="231"/>
      <c r="F212" s="254" t="s">
        <v>98</v>
      </c>
      <c r="G212" s="292"/>
      <c r="H212" s="283" t="s">
        <v>651</v>
      </c>
      <c r="I212" s="283"/>
      <c r="J212" s="283"/>
      <c r="K212" s="298"/>
    </row>
    <row r="213" s="1" customFormat="1" ht="15" customHeight="1">
      <c r="B213" s="297"/>
      <c r="C213" s="231"/>
      <c r="D213" s="231"/>
      <c r="E213" s="231"/>
      <c r="F213" s="254"/>
      <c r="G213" s="292"/>
      <c r="H213" s="283"/>
      <c r="I213" s="283"/>
      <c r="J213" s="283"/>
      <c r="K213" s="298"/>
    </row>
    <row r="214" s="1" customFormat="1" ht="15" customHeight="1">
      <c r="B214" s="297"/>
      <c r="C214" s="231" t="s">
        <v>613</v>
      </c>
      <c r="D214" s="231"/>
      <c r="E214" s="231"/>
      <c r="F214" s="254">
        <v>1</v>
      </c>
      <c r="G214" s="292"/>
      <c r="H214" s="283" t="s">
        <v>652</v>
      </c>
      <c r="I214" s="283"/>
      <c r="J214" s="283"/>
      <c r="K214" s="298"/>
    </row>
    <row r="215" s="1" customFormat="1" ht="15" customHeight="1">
      <c r="B215" s="297"/>
      <c r="C215" s="231"/>
      <c r="D215" s="231"/>
      <c r="E215" s="231"/>
      <c r="F215" s="254">
        <v>2</v>
      </c>
      <c r="G215" s="292"/>
      <c r="H215" s="283" t="s">
        <v>653</v>
      </c>
      <c r="I215" s="283"/>
      <c r="J215" s="283"/>
      <c r="K215" s="298"/>
    </row>
    <row r="216" s="1" customFormat="1" ht="15" customHeight="1">
      <c r="B216" s="297"/>
      <c r="C216" s="231"/>
      <c r="D216" s="231"/>
      <c r="E216" s="231"/>
      <c r="F216" s="254">
        <v>3</v>
      </c>
      <c r="G216" s="292"/>
      <c r="H216" s="283" t="s">
        <v>654</v>
      </c>
      <c r="I216" s="283"/>
      <c r="J216" s="283"/>
      <c r="K216" s="298"/>
    </row>
    <row r="217" s="1" customFormat="1" ht="15" customHeight="1">
      <c r="B217" s="297"/>
      <c r="C217" s="231"/>
      <c r="D217" s="231"/>
      <c r="E217" s="231"/>
      <c r="F217" s="254">
        <v>4</v>
      </c>
      <c r="G217" s="292"/>
      <c r="H217" s="283" t="s">
        <v>655</v>
      </c>
      <c r="I217" s="283"/>
      <c r="J217" s="283"/>
      <c r="K217" s="298"/>
    </row>
    <row r="218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2022-12-01T06:05:10Z</dcterms:created>
  <dcterms:modified xsi:type="dcterms:W3CDTF">2022-12-01T06:05:18Z</dcterms:modified>
</cp:coreProperties>
</file>